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_kos\OneDrive\Documents\Steve\USGLC\FY26 Budget\"/>
    </mc:Choice>
  </mc:AlternateContent>
  <xr:revisionPtr revIDLastSave="0" documentId="8_{E6B70EDA-D445-4DEF-B26F-CFC5F13A32C3}" xr6:coauthVersionLast="47" xr6:coauthVersionMax="47" xr10:uidLastSave="{00000000-0000-0000-0000-000000000000}"/>
  <bookViews>
    <workbookView xWindow="-108" yWindow="-108" windowWidth="23256" windowHeight="12576" xr2:uid="{F9C79747-90AD-41E2-BDCA-9C99A9F3BA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54" i="1"/>
  <c r="E8" i="1" l="1"/>
  <c r="C8" i="1"/>
  <c r="D8" i="1"/>
  <c r="E96" i="1"/>
  <c r="D96" i="1"/>
  <c r="C96" i="1"/>
  <c r="E92" i="1"/>
  <c r="D92" i="1"/>
  <c r="C92" i="1"/>
  <c r="E36" i="1"/>
  <c r="D36" i="1"/>
  <c r="C36" i="1"/>
  <c r="E49" i="1"/>
  <c r="D49" i="1"/>
  <c r="C49" i="1"/>
  <c r="E58" i="1"/>
  <c r="D58" i="1"/>
  <c r="C58" i="1"/>
  <c r="E64" i="1"/>
  <c r="D64" i="1"/>
  <c r="C64" i="1"/>
  <c r="E85" i="1"/>
  <c r="D85" i="1"/>
  <c r="C85" i="1"/>
  <c r="E16" i="1"/>
  <c r="D16" i="1"/>
  <c r="C16" i="1"/>
  <c r="E22" i="1"/>
  <c r="D22" i="1"/>
  <c r="C22" i="1"/>
  <c r="E19" i="1"/>
  <c r="D19" i="1"/>
  <c r="C19" i="1"/>
  <c r="B96" i="1"/>
  <c r="B92" i="1"/>
  <c r="B85" i="1"/>
  <c r="B64" i="1"/>
  <c r="B58" i="1"/>
  <c r="B54" i="1"/>
  <c r="B49" i="1"/>
  <c r="B36" i="1"/>
  <c r="B32" i="1"/>
  <c r="B22" i="1"/>
  <c r="B19" i="1"/>
  <c r="B16" i="1"/>
  <c r="B8" i="1"/>
  <c r="E31" i="1" l="1"/>
  <c r="D7" i="1"/>
  <c r="E7" i="1"/>
  <c r="C31" i="1"/>
  <c r="C7" i="1"/>
  <c r="C4" i="1" s="1"/>
  <c r="C2" i="1" s="1"/>
  <c r="D31" i="1"/>
  <c r="D4" i="1" s="1"/>
  <c r="B31" i="1"/>
  <c r="B7" i="1"/>
  <c r="E4" i="1" l="1"/>
  <c r="E2" i="1" s="1"/>
  <c r="C5" i="1"/>
  <c r="B4" i="1"/>
  <c r="B2" i="1" s="1"/>
  <c r="D2" i="1"/>
  <c r="D5" i="1"/>
  <c r="B5" i="1" l="1"/>
  <c r="E5" i="1"/>
</calcChain>
</file>

<file path=xl/sharedStrings.xml><?xml version="1.0" encoding="utf-8"?>
<sst xmlns="http://schemas.openxmlformats.org/spreadsheetml/2006/main" count="101" uniqueCount="97">
  <si>
    <t xml:space="preserve"> </t>
  </si>
  <si>
    <t>(Dollars in millions)</t>
  </si>
  <si>
    <t>INTERNATIONAL AFFAIRS*</t>
  </si>
  <si>
    <t>STATE-FOREIGN OPERATIONS - 150 DISC</t>
  </si>
  <si>
    <t>STATE-FOREIGN OPERATIONS TOTAL DISC</t>
  </si>
  <si>
    <t>STATE DEPARTMENT OPERATIONS</t>
  </si>
  <si>
    <t>Administration of Foreign Affairs</t>
  </si>
  <si>
    <t>Diplomatic Programs</t>
  </si>
  <si>
    <t>Capital Investment Fund</t>
  </si>
  <si>
    <t>Consular and Border Security Program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</si>
  <si>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</si>
  <si>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</si>
  <si>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</si>
  <si>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</si>
  <si>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</si>
  <si>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</si>
  <si>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</si>
  <si>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>Agency for Global Media</t>
  </si>
  <si>
    <t>International Broadcasting Operations</t>
  </si>
  <si>
    <t>Broadcasting Capital Improvements</t>
  </si>
  <si>
    <t>Related Programs</t>
  </si>
  <si>
    <t>Asia Foundation</t>
  </si>
  <si>
    <t>East-West Center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</si>
  <si>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</si>
  <si>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</si>
  <si>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</si>
  <si>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</si>
  <si>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</si>
  <si>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 Agency for International Development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</si>
  <si>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</si>
  <si>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</si>
  <si>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</si>
  <si>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</si>
  <si>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</si>
  <si>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</si>
  <si>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</si>
  <si>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</si>
  <si>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</si>
  <si>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Economic Support Fund (ESF)**</t>
  </si>
  <si>
    <t>Democracy Fund</t>
  </si>
  <si>
    <t>Assistance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</si>
  <si>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</si>
  <si>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</si>
  <si>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</si>
  <si>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</si>
  <si>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</si>
  <si>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</si>
  <si>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</si>
  <si>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</si>
  <si>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</si>
  <si>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Debt Restructuring</t>
  </si>
  <si>
    <t>Tropical Forest and Coral Reef Conservation</t>
  </si>
  <si>
    <t>International Security Assistance</t>
  </si>
  <si>
    <t>International Narcotics Control &amp; Law Enforcement (INCLE)</t>
  </si>
  <si>
    <t>Nonproliferation, Anti-Terrorism, Demining (NADR)</t>
  </si>
  <si>
    <t>Peacekeeping Operations (PKO)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</si>
  <si>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</si>
  <si>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</si>
  <si>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</si>
  <si>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</si>
  <si>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Contribution to the Int'l Bank for Recon. &amp; Dev, Port. Guar.</t>
  </si>
  <si>
    <t>Global Environment Facility</t>
  </si>
  <si>
    <t>World Bank - IBRD</t>
  </si>
  <si>
    <t>International Development Association (IDA)</t>
  </si>
  <si>
    <t>Clean Technology Fund</t>
  </si>
  <si>
    <t>Global Infrastructure Facility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</si>
  <si>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</si>
  <si>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</si>
  <si>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</si>
  <si>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</si>
  <si>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</si>
  <si>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</si>
  <si>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Treasury International Assistance Programs</t>
  </si>
  <si>
    <t>International Fund for Agricultural Development</t>
  </si>
  <si>
    <t>European Bank for Reconstruction and Development</t>
  </si>
  <si>
    <t>International Monetary Fund (IMF)</t>
  </si>
  <si>
    <t>Export and Investment Assistance</t>
  </si>
  <si>
    <t>Export-Import Bank of the United States (net)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</si>
  <si>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</si>
  <si>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</si>
  <si>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</si>
  <si>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</si>
  <si>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</si>
  <si>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OTHER APPROPRIATIONS</t>
  </si>
  <si>
    <t>International Trade Commission</t>
  </si>
  <si>
    <t>Foreign Claims Settlement Commission</t>
  </si>
  <si>
    <t>World Bank Intermediary Funds</t>
  </si>
  <si>
    <t xml:space="preserve">International Development Finance Corporation (IFDC) </t>
  </si>
  <si>
    <t>Green Climate Fund (GCF)</t>
  </si>
  <si>
    <t>* Includes base emergency funding.</t>
  </si>
  <si>
    <t xml:space="preserve">FY26 Request </t>
  </si>
  <si>
    <t xml:space="preserve">FY23 Enacted </t>
  </si>
  <si>
    <t xml:space="preserve">FY24 Enacted </t>
  </si>
  <si>
    <t xml:space="preserve">FY25 Enacted </t>
  </si>
  <si>
    <t>International Humanitarian Assistance (IHA)</t>
  </si>
  <si>
    <t xml:space="preserve">America First Opportunities Fund </t>
  </si>
  <si>
    <t>Iner-American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</si>
</sst>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/>
    <xf numFmtId="0" fontId="5" fillId="0" borderId="0" xfId="0" applyFont="1"/>
    <xf numFmtId="0" fontId="2" fillId="0" borderId="0" xfId="0" applyFont="1"/>
    <xf numFmtId="3" fontId="6" fillId="2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8" fillId="0" borderId="1" xfId="1" applyNumberFormat="1" applyFont="1" applyBorder="1"/>
    <xf numFmtId="164" fontId="9" fillId="0" borderId="0" xfId="1" applyNumberFormat="1" applyFont="1"/>
    <xf numFmtId="164" fontId="9" fillId="0" borderId="1" xfId="1" applyNumberFormat="1" applyFont="1" applyBorder="1"/>
    <xf numFmtId="0" fontId="9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right" wrapText="1"/>
    </xf>
    <xf numFmtId="164" fontId="7" fillId="0" borderId="1" xfId="1" applyNumberFormat="1" applyFont="1" applyBorder="1"/>
    <xf numFmtId="164" fontId="4" fillId="0" borderId="0" xfId="1" applyNumberFormat="1" applyFont="1"/>
    <xf numFmtId="164" fontId="4" fillId="0" borderId="1" xfId="1" applyNumberFormat="1" applyFont="1" applyBorder="1" applyAlignment="1">
      <alignment horizontal="right" wrapText="1"/>
    </xf>
    <xf numFmtId="164" fontId="4" fillId="0" borderId="1" xfId="1" applyNumberFormat="1" applyFont="1" applyBorder="1"/>
    <xf numFmtId="164" fontId="4" fillId="0" borderId="0" xfId="1" applyNumberFormat="1" applyFont="1" applyAlignment="1">
      <alignment horizontal="right" wrapText="1"/>
    </xf>
    <xf numFmtId="164" fontId="7" fillId="0" borderId="1" xfId="1" applyNumberFormat="1" applyFont="1" applyFill="1" applyBorder="1"/>
    <xf numFmtId="164" fontId="4" fillId="0" borderId="1" xfId="1" applyNumberFormat="1" applyFont="1" applyFill="1" applyBorder="1"/>
    <xf numFmtId="164" fontId="8" fillId="0" borderId="0" xfId="1" applyNumberFormat="1" applyFont="1" applyBorder="1"/>
    <xf numFmtId="164" fontId="9" fillId="0" borderId="0" xfId="1" applyNumberFormat="1" applyFont="1" applyBorder="1"/>
    <xf numFmtId="3" fontId="6" fillId="0" borderId="0" xfId="0" applyNumberFormat="1" applyFont="1" applyAlignment="1">
      <alignment horizontal="center" wrapText="1"/>
    </xf>
    <xf numFmtId="164" fontId="10" fillId="0" borderId="3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0" fontId="0" fillId="0" borderId="1" xfId="0" applyBorder="1"/>
    <xf numFmtId="0" fontId="4" fillId="0" borderId="0" xfId="0" applyFont="1" applyAlignment="1">
      <alignment horizontal="left"/>
    </xf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927B-25BC-4470-9782-731944928F1F}">
  <dimension ref="A1:H121"/>
  <sheetViews>
    <sheetView tabSelected="1" workbookViewId="0">
      <selection activeCell="H12" sqref="H12"/>
    </sheetView>
  </sheetViews>
  <sheetFormatPr defaultRowHeight="14.4" x14ac:dyDescent="0.3"/>
  <cols>
    <col min="1" max="1" width="47.21875" customWidth="1"/>
    <col min="2" max="2" width="10.6640625" bestFit="1" customWidth="1"/>
    <col min="3" max="3" width="9.77734375" customWidth="1"/>
    <col min="4" max="5" width="9.33203125" customWidth="1"/>
    <col min="6" max="6" width="8.88671875" customWidth="1"/>
    <col min="8" max="8" width="10.109375" bestFit="1" customWidth="1"/>
  </cols>
  <sheetData>
    <row r="1" spans="1:8" ht="28.8" x14ac:dyDescent="0.3">
      <c r="A1" s="5" t="s">
        <v>1</v>
      </c>
      <c r="B1" s="4" t="s">
        <v>91</v>
      </c>
      <c r="C1" s="4" t="s">
        <v>92</v>
      </c>
      <c r="D1" s="4" t="s">
        <v>93</v>
      </c>
      <c r="E1" s="4" t="s">
        <v>90</v>
      </c>
      <c r="F1" s="23"/>
      <c r="G1" s="23"/>
    </row>
    <row r="2" spans="1:8" x14ac:dyDescent="0.3">
      <c r="A2" s="1" t="s">
        <v>2</v>
      </c>
      <c r="B2" s="13">
        <f>+B4+B92+B96</f>
        <v>63719.802000000003</v>
      </c>
      <c r="C2" s="13">
        <f>+C4+C92+C96</f>
        <v>60010.460000000006</v>
      </c>
      <c r="D2" s="13">
        <f>+D4+D92+D96</f>
        <v>61092.057000000001</v>
      </c>
      <c r="E2" s="13">
        <f>+E4+E92+E96</f>
        <v>9395.5760000000009</v>
      </c>
      <c r="F2" s="21"/>
      <c r="G2" s="2"/>
      <c r="H2" s="7"/>
    </row>
    <row r="3" spans="1:8" x14ac:dyDescent="0.3">
      <c r="A3" s="2"/>
      <c r="B3" s="7"/>
      <c r="C3" s="7"/>
      <c r="D3" s="7"/>
      <c r="E3" s="7"/>
      <c r="F3" s="22"/>
      <c r="G3" s="2"/>
      <c r="H3" s="7"/>
    </row>
    <row r="4" spans="1:8" x14ac:dyDescent="0.3">
      <c r="A4" s="1" t="s">
        <v>3</v>
      </c>
      <c r="B4" s="14">
        <f>+B7+B31+B90</f>
        <v>61551.567000000003</v>
      </c>
      <c r="C4" s="14">
        <f>+C7+C31+C90</f>
        <v>58026.849000000002</v>
      </c>
      <c r="D4" s="14">
        <f>+D7+D31+D90</f>
        <v>59108.445999999996</v>
      </c>
      <c r="E4" s="14">
        <f>+E7+E31+E90</f>
        <v>9259.0360000000001</v>
      </c>
      <c r="F4" s="21"/>
      <c r="G4" s="2"/>
      <c r="H4" s="7"/>
    </row>
    <row r="5" spans="1:8" x14ac:dyDescent="0.3">
      <c r="A5" s="1" t="s">
        <v>4</v>
      </c>
      <c r="B5" s="14">
        <f t="shared" ref="B5:D5" si="0">+B4+B29</f>
        <v>61757.982000000004</v>
      </c>
      <c r="C5" s="14">
        <f t="shared" ref="C5" si="1">+C4+C29</f>
        <v>58345.599999999999</v>
      </c>
      <c r="D5" s="14">
        <f t="shared" si="0"/>
        <v>59347.146999999997</v>
      </c>
      <c r="E5" s="14">
        <f t="shared" ref="E5" si="2">+E4+E29</f>
        <v>9442.8289999999997</v>
      </c>
      <c r="F5" s="21"/>
      <c r="G5" s="2"/>
      <c r="H5" s="7"/>
    </row>
    <row r="6" spans="1:8" x14ac:dyDescent="0.3">
      <c r="A6" s="10"/>
      <c r="B6" s="15" t="s">
        <v>0</v>
      </c>
      <c r="C6" s="15" t="s">
        <v>0</v>
      </c>
      <c r="D6" s="15" t="s">
        <v>0</v>
      </c>
      <c r="E6" s="15" t="s">
        <v>0</v>
      </c>
      <c r="F6" s="22"/>
      <c r="G6" s="10"/>
      <c r="H6" s="7"/>
    </row>
    <row r="7" spans="1:8" x14ac:dyDescent="0.3">
      <c r="A7" s="1" t="s">
        <v>5</v>
      </c>
      <c r="B7" s="13">
        <f t="shared" ref="B7:D7" si="3">+B8+B16+B19+B22</f>
        <v>16685.608</v>
      </c>
      <c r="C7" s="13">
        <f t="shared" ref="C7" si="4">+C8+C16+C19+C22</f>
        <v>16498.569000000003</v>
      </c>
      <c r="D7" s="13">
        <f t="shared" si="3"/>
        <v>16313.306</v>
      </c>
      <c r="E7" s="13">
        <f t="shared" ref="E7" si="5">+E8+E16+E19+E22</f>
        <v>11281.773000000001</v>
      </c>
      <c r="F7" s="21"/>
      <c r="G7" s="2"/>
      <c r="H7" s="7"/>
    </row>
    <row r="8" spans="1:8" x14ac:dyDescent="0.3">
      <c r="A8" s="1" t="s">
        <v>6</v>
      </c>
      <c r="B8" s="13">
        <f t="shared" ref="B8:D8" si="6">SUM(B9:B15)</f>
        <v>12466.550000000001</v>
      </c>
      <c r="C8" s="13">
        <f t="shared" ref="C8" si="7">SUM(C9:C15)</f>
        <v>12306.296</v>
      </c>
      <c r="D8" s="13">
        <f t="shared" si="6"/>
        <v>12254.296</v>
      </c>
      <c r="E8" s="13">
        <f t="shared" ref="E8" si="8">SUM(E9:E15)</f>
        <v>10846.470000000001</v>
      </c>
      <c r="F8" s="21"/>
      <c r="G8" s="2"/>
      <c r="H8" s="7"/>
    </row>
    <row r="9" spans="1:8" x14ac:dyDescent="0.3">
      <c r="A9" s="11" t="s">
        <v>7</v>
      </c>
      <c r="B9" s="16">
        <v>9550.2129999999997</v>
      </c>
      <c r="C9" s="8">
        <v>9413.107</v>
      </c>
      <c r="D9" s="8">
        <v>9413.107</v>
      </c>
      <c r="E9" s="8">
        <v>8569.2289999999994</v>
      </c>
      <c r="F9" s="22"/>
      <c r="G9" s="10"/>
      <c r="H9" s="7"/>
    </row>
    <row r="10" spans="1:8" x14ac:dyDescent="0.3">
      <c r="A10" s="11" t="s">
        <v>8</v>
      </c>
      <c r="B10" s="17">
        <v>389</v>
      </c>
      <c r="C10" s="8">
        <v>389</v>
      </c>
      <c r="D10" s="8">
        <v>389</v>
      </c>
      <c r="E10" s="8">
        <v>399.7</v>
      </c>
      <c r="F10" s="22"/>
      <c r="G10" s="10"/>
      <c r="H10" s="7"/>
    </row>
    <row r="11" spans="1:8" x14ac:dyDescent="0.3">
      <c r="A11" s="11" t="s">
        <v>9</v>
      </c>
      <c r="B11" s="17">
        <v>-425</v>
      </c>
      <c r="C11" s="8">
        <v>-412</v>
      </c>
      <c r="D11" s="8">
        <v>-464</v>
      </c>
      <c r="E11" s="8">
        <v>-400</v>
      </c>
      <c r="F11" s="22"/>
      <c r="G11" s="10"/>
      <c r="H11" s="7"/>
    </row>
    <row r="12" spans="1:8" x14ac:dyDescent="0.3">
      <c r="A12" s="11" t="s">
        <v>10</v>
      </c>
      <c r="B12" s="17">
        <v>133.69999999999999</v>
      </c>
      <c r="C12" s="8">
        <v>131.66999999999999</v>
      </c>
      <c r="D12" s="8">
        <v>131.66999999999999</v>
      </c>
      <c r="E12" s="8">
        <v>134.4</v>
      </c>
      <c r="F12" s="22"/>
      <c r="G12" s="10"/>
      <c r="H12" s="7"/>
    </row>
    <row r="13" spans="1:8" x14ac:dyDescent="0.3">
      <c r="A13" s="11" t="s">
        <v>11</v>
      </c>
      <c r="B13" s="17">
        <v>777.5</v>
      </c>
      <c r="C13" s="8">
        <v>741</v>
      </c>
      <c r="D13" s="8">
        <v>741</v>
      </c>
      <c r="E13" s="8">
        <v>50</v>
      </c>
      <c r="F13" s="22"/>
      <c r="G13" s="10"/>
      <c r="H13" s="7"/>
    </row>
    <row r="14" spans="1:8" x14ac:dyDescent="0.3">
      <c r="A14" s="11" t="s">
        <v>12</v>
      </c>
      <c r="B14" s="17">
        <v>1957.8209999999999</v>
      </c>
      <c r="C14" s="8">
        <v>1957.8209999999999</v>
      </c>
      <c r="D14" s="8">
        <v>1957.8209999999999</v>
      </c>
      <c r="E14" s="8">
        <v>2006.692</v>
      </c>
      <c r="F14" s="22"/>
      <c r="G14" s="10"/>
      <c r="H14" s="7"/>
    </row>
    <row r="15" spans="1:8" x14ac:dyDescent="0.3">
      <c r="A15" s="11" t="s">
        <v>13</v>
      </c>
      <c r="B15" s="17">
        <v>83.316000000000003</v>
      </c>
      <c r="C15" s="8">
        <v>85.697999999999993</v>
      </c>
      <c r="D15" s="8">
        <v>85.697999999999993</v>
      </c>
      <c r="E15" s="8">
        <v>86.448999999999984</v>
      </c>
      <c r="F15" s="22"/>
      <c r="G15" s="10"/>
      <c r="H15" s="7"/>
    </row>
    <row r="16" spans="1:8" x14ac:dyDescent="0.3">
      <c r="A16" s="1" t="s">
        <v>14</v>
      </c>
      <c r="B16" s="14">
        <f t="shared" ref="B16:E16" si="9">SUM(B17:B18)</f>
        <v>2919.915</v>
      </c>
      <c r="C16" s="14">
        <f t="shared" si="9"/>
        <v>2910.8589999999999</v>
      </c>
      <c r="D16" s="14">
        <f t="shared" si="9"/>
        <v>2777.596</v>
      </c>
      <c r="E16" s="14">
        <f t="shared" si="9"/>
        <v>263.803</v>
      </c>
      <c r="F16" s="21"/>
      <c r="G16" s="2"/>
      <c r="H16" s="7"/>
    </row>
    <row r="17" spans="1:8" x14ac:dyDescent="0.3">
      <c r="A17" s="11" t="s">
        <v>15</v>
      </c>
      <c r="B17" s="17">
        <v>1438</v>
      </c>
      <c r="C17" s="8">
        <v>1543.452</v>
      </c>
      <c r="D17" s="8">
        <v>1543.452</v>
      </c>
      <c r="E17" s="8">
        <v>263.803</v>
      </c>
      <c r="F17" s="22"/>
      <c r="G17" s="10"/>
      <c r="H17" s="7"/>
    </row>
    <row r="18" spans="1:8" x14ac:dyDescent="0.3">
      <c r="A18" s="11" t="s">
        <v>16</v>
      </c>
      <c r="B18" s="17">
        <v>1481.915</v>
      </c>
      <c r="C18" s="8">
        <v>1367.4069999999999</v>
      </c>
      <c r="D18" s="8">
        <v>1234.144</v>
      </c>
      <c r="E18" s="8">
        <v>0</v>
      </c>
      <c r="F18" s="22"/>
      <c r="G18" s="10"/>
      <c r="H18" s="7"/>
    </row>
    <row r="19" spans="1:8" x14ac:dyDescent="0.3">
      <c r="A19" s="1" t="s">
        <v>17</v>
      </c>
      <c r="B19" s="14">
        <f t="shared" ref="B19:E19" si="10">SUM(B20:B21)</f>
        <v>884.7</v>
      </c>
      <c r="C19" s="14">
        <f t="shared" si="10"/>
        <v>866.9140000000001</v>
      </c>
      <c r="D19" s="14">
        <f t="shared" si="10"/>
        <v>866.9140000000001</v>
      </c>
      <c r="E19" s="14">
        <f t="shared" si="10"/>
        <v>153</v>
      </c>
      <c r="F19" s="21"/>
      <c r="G19" s="2"/>
      <c r="H19" s="7"/>
    </row>
    <row r="20" spans="1:8" x14ac:dyDescent="0.3">
      <c r="A20" s="11" t="s">
        <v>18</v>
      </c>
      <c r="B20" s="17">
        <v>875</v>
      </c>
      <c r="C20" s="8">
        <v>857.21400000000006</v>
      </c>
      <c r="D20" s="8">
        <v>857.21400000000006</v>
      </c>
      <c r="E20" s="8">
        <v>153</v>
      </c>
      <c r="F20" s="22"/>
      <c r="G20" s="10"/>
      <c r="H20" s="7"/>
    </row>
    <row r="21" spans="1:8" x14ac:dyDescent="0.3">
      <c r="A21" s="11" t="s">
        <v>19</v>
      </c>
      <c r="B21" s="17">
        <v>9.6999999999999993</v>
      </c>
      <c r="C21" s="8">
        <v>9.6999999999999993</v>
      </c>
      <c r="D21" s="8">
        <v>9.6999999999999993</v>
      </c>
      <c r="E21" s="8">
        <v>0</v>
      </c>
      <c r="F21" s="22"/>
      <c r="G21" s="10"/>
      <c r="H21" s="7"/>
    </row>
    <row r="22" spans="1:8" x14ac:dyDescent="0.3">
      <c r="A22" s="1" t="s">
        <v>20</v>
      </c>
      <c r="B22" s="14">
        <f t="shared" ref="B22:E22" si="11">SUM(B23:B27)</f>
        <v>414.44299999999998</v>
      </c>
      <c r="C22" s="14">
        <f t="shared" si="11"/>
        <v>414.5</v>
      </c>
      <c r="D22" s="14">
        <f t="shared" si="11"/>
        <v>414.5</v>
      </c>
      <c r="E22" s="14">
        <f t="shared" si="11"/>
        <v>18.5</v>
      </c>
      <c r="F22" s="21"/>
      <c r="G22" s="2"/>
      <c r="H22" s="7"/>
    </row>
    <row r="23" spans="1:8" x14ac:dyDescent="0.3">
      <c r="A23" s="11" t="s">
        <v>21</v>
      </c>
      <c r="B23" s="17">
        <v>22</v>
      </c>
      <c r="C23" s="8">
        <v>22</v>
      </c>
      <c r="D23" s="8">
        <v>22</v>
      </c>
      <c r="E23" s="8">
        <v>0</v>
      </c>
      <c r="F23" s="22"/>
      <c r="G23" s="10"/>
      <c r="H23" s="7"/>
    </row>
    <row r="24" spans="1:8" x14ac:dyDescent="0.3">
      <c r="A24" s="11" t="s">
        <v>22</v>
      </c>
      <c r="B24" s="17">
        <v>22</v>
      </c>
      <c r="C24" s="8">
        <v>22</v>
      </c>
      <c r="D24" s="8">
        <v>22</v>
      </c>
      <c r="E24" s="8">
        <v>0</v>
      </c>
      <c r="F24" s="22"/>
      <c r="G24" s="10"/>
      <c r="H24" s="7"/>
    </row>
    <row r="25" spans="1:8" x14ac:dyDescent="0.3">
      <c r="A25" s="11" t="s">
        <v>23</v>
      </c>
      <c r="B25" s="17">
        <v>315</v>
      </c>
      <c r="C25" s="8">
        <v>315</v>
      </c>
      <c r="D25" s="8">
        <v>315</v>
      </c>
      <c r="E25" s="8">
        <v>0</v>
      </c>
      <c r="F25" s="22"/>
      <c r="G25" s="10"/>
      <c r="H25" s="7"/>
    </row>
    <row r="26" spans="1:8" x14ac:dyDescent="0.3">
      <c r="A26" s="11" t="s">
        <v>24</v>
      </c>
      <c r="B26" s="17">
        <v>55</v>
      </c>
      <c r="C26" s="8">
        <v>55</v>
      </c>
      <c r="D26" s="8">
        <v>55</v>
      </c>
      <c r="E26" s="8">
        <v>18.5</v>
      </c>
      <c r="F26" s="22"/>
      <c r="G26" s="10"/>
      <c r="H26" s="7"/>
    </row>
    <row r="27" spans="1:8" x14ac:dyDescent="0.3">
      <c r="A27" s="11" t="s">
        <v>13</v>
      </c>
      <c r="B27" s="17">
        <v>0.44299999999999995</v>
      </c>
      <c r="C27" s="8">
        <v>0.5</v>
      </c>
      <c r="D27" s="8">
        <v>0.5</v>
      </c>
      <c r="E27" s="8">
        <v>0</v>
      </c>
      <c r="F27" s="22"/>
      <c r="G27" s="10"/>
      <c r="H27" s="7"/>
    </row>
    <row r="28" spans="1:8" x14ac:dyDescent="0.3">
      <c r="A28" s="11" t="s">
        <v>25</v>
      </c>
      <c r="B28" s="17">
        <v>158.9</v>
      </c>
      <c r="C28" s="8">
        <v>158.9</v>
      </c>
      <c r="D28" s="8">
        <v>158.9</v>
      </c>
      <c r="E28" s="8">
        <v>60</v>
      </c>
      <c r="F28" s="22"/>
      <c r="G28" s="10"/>
      <c r="H28" s="7"/>
    </row>
    <row r="29" spans="1:8" x14ac:dyDescent="0.3">
      <c r="A29" s="11" t="s">
        <v>26</v>
      </c>
      <c r="B29" s="17">
        <v>206.41499999999999</v>
      </c>
      <c r="C29" s="8">
        <v>318.75100000000003</v>
      </c>
      <c r="D29" s="8">
        <v>238.70100000000002</v>
      </c>
      <c r="E29" s="8">
        <v>183.79300000000001</v>
      </c>
      <c r="F29" s="22"/>
      <c r="G29" s="10"/>
      <c r="H29" s="7"/>
    </row>
    <row r="30" spans="1:8" x14ac:dyDescent="0.3">
      <c r="A30" s="10"/>
      <c r="B30" s="18"/>
      <c r="C30" s="7"/>
      <c r="D30" s="7"/>
      <c r="E30" s="7"/>
      <c r="F30" s="22"/>
      <c r="G30" s="10"/>
      <c r="H30" s="7"/>
    </row>
    <row r="31" spans="1:8" x14ac:dyDescent="0.3">
      <c r="A31" s="1" t="s">
        <v>27</v>
      </c>
      <c r="B31" s="13">
        <f>+B32+B36+B49+B54+B58+B64+B85</f>
        <v>45107.959000000003</v>
      </c>
      <c r="C31" s="13">
        <f t="shared" ref="C31:E31" si="12">+C32+C36+C49+C54+C58+C64+C85</f>
        <v>43806.245999999999</v>
      </c>
      <c r="D31" s="13">
        <f t="shared" si="12"/>
        <v>43722.635999999999</v>
      </c>
      <c r="E31" s="13">
        <f t="shared" si="12"/>
        <v>19204.163</v>
      </c>
      <c r="F31" s="21"/>
      <c r="G31" s="2"/>
      <c r="H31" s="7"/>
    </row>
    <row r="32" spans="1:8" x14ac:dyDescent="0.3">
      <c r="A32" s="1" t="s">
        <v>28</v>
      </c>
      <c r="B32" s="13">
        <f t="shared" ref="B32" si="13">+B33+B34+B35</f>
        <v>2082.9499999999998</v>
      </c>
      <c r="C32" s="6">
        <v>2039.6</v>
      </c>
      <c r="D32" s="6">
        <v>2039.6</v>
      </c>
      <c r="E32" s="6">
        <f>+E33+E34+E35</f>
        <v>0</v>
      </c>
      <c r="F32" s="22"/>
      <c r="G32" s="2"/>
      <c r="H32" s="7"/>
    </row>
    <row r="33" spans="1:8" x14ac:dyDescent="0.3">
      <c r="A33" s="11" t="s">
        <v>29</v>
      </c>
      <c r="B33" s="16">
        <v>1743.35</v>
      </c>
      <c r="C33" s="8">
        <v>1695</v>
      </c>
      <c r="D33" s="8">
        <v>1695</v>
      </c>
      <c r="E33" s="8">
        <v>0</v>
      </c>
      <c r="F33" s="22"/>
      <c r="G33" s="10"/>
      <c r="H33" s="7"/>
    </row>
    <row r="34" spans="1:8" x14ac:dyDescent="0.3">
      <c r="A34" s="11" t="s">
        <v>30</v>
      </c>
      <c r="B34" s="16">
        <v>259.10000000000002</v>
      </c>
      <c r="C34" s="8">
        <v>259.10000000000002</v>
      </c>
      <c r="D34" s="8">
        <v>259.10000000000002</v>
      </c>
      <c r="E34" s="8">
        <v>0</v>
      </c>
      <c r="F34" s="22"/>
      <c r="G34" s="10"/>
      <c r="H34" s="7"/>
    </row>
    <row r="35" spans="1:8" x14ac:dyDescent="0.3">
      <c r="A35" s="11" t="s">
        <v>31</v>
      </c>
      <c r="B35" s="16">
        <v>80.5</v>
      </c>
      <c r="C35" s="8">
        <v>85.5</v>
      </c>
      <c r="D35" s="8">
        <v>85.5</v>
      </c>
      <c r="E35" s="8">
        <v>0</v>
      </c>
      <c r="F35" s="22"/>
      <c r="G35" s="10"/>
      <c r="H35" s="7"/>
    </row>
    <row r="36" spans="1:8" x14ac:dyDescent="0.3">
      <c r="A36" s="1" t="s">
        <v>32</v>
      </c>
      <c r="B36" s="14">
        <f t="shared" ref="B36:E36" si="14">SUM(B37:B48)</f>
        <v>28947.596000000001</v>
      </c>
      <c r="C36" s="14">
        <f t="shared" si="14"/>
        <v>27804.083999999999</v>
      </c>
      <c r="D36" s="14">
        <f t="shared" si="14"/>
        <v>27804.083999999999</v>
      </c>
      <c r="E36" s="14">
        <f t="shared" si="14"/>
        <v>10694.26</v>
      </c>
      <c r="F36" s="21"/>
      <c r="G36" s="2"/>
      <c r="H36" s="7"/>
    </row>
    <row r="37" spans="1:8" x14ac:dyDescent="0.3">
      <c r="A37" s="11" t="s">
        <v>33</v>
      </c>
      <c r="B37" s="17">
        <v>10560.95</v>
      </c>
      <c r="C37" s="8">
        <v>10030.450000000001</v>
      </c>
      <c r="D37" s="8">
        <v>10030.450000000001</v>
      </c>
      <c r="E37" s="8">
        <v>3797</v>
      </c>
      <c r="F37" s="22"/>
      <c r="G37" s="10"/>
      <c r="H37" s="7"/>
    </row>
    <row r="38" spans="1:8" x14ac:dyDescent="0.3">
      <c r="A38" s="11" t="s">
        <v>34</v>
      </c>
      <c r="B38" s="17">
        <v>4368.6130000000003</v>
      </c>
      <c r="C38" s="8">
        <v>3931</v>
      </c>
      <c r="D38" s="8">
        <v>3931</v>
      </c>
      <c r="E38" s="8">
        <v>0</v>
      </c>
      <c r="F38" s="22"/>
      <c r="G38" s="10"/>
      <c r="H38" s="7"/>
    </row>
    <row r="39" spans="1:8" x14ac:dyDescent="0.3">
      <c r="A39" s="11" t="s">
        <v>94</v>
      </c>
      <c r="B39" s="17">
        <v>0</v>
      </c>
      <c r="C39" s="8">
        <v>0</v>
      </c>
      <c r="D39" s="8">
        <v>0</v>
      </c>
      <c r="E39" s="8">
        <v>2500</v>
      </c>
      <c r="F39" s="22"/>
      <c r="G39" s="10"/>
      <c r="H39" s="7"/>
    </row>
    <row r="40" spans="1:8" x14ac:dyDescent="0.3">
      <c r="A40" s="11" t="s">
        <v>95</v>
      </c>
      <c r="B40" s="17">
        <v>0</v>
      </c>
      <c r="C40" s="8">
        <v>0</v>
      </c>
      <c r="D40" s="8">
        <v>0</v>
      </c>
      <c r="E40" s="8">
        <v>2897.16</v>
      </c>
      <c r="F40" s="22"/>
      <c r="G40" s="10"/>
      <c r="H40" s="7"/>
    </row>
    <row r="41" spans="1:8" x14ac:dyDescent="0.3">
      <c r="A41" s="11" t="s">
        <v>35</v>
      </c>
      <c r="B41" s="17">
        <v>4543.3620000000001</v>
      </c>
      <c r="C41" s="8">
        <v>4779</v>
      </c>
      <c r="D41" s="8">
        <v>4779</v>
      </c>
      <c r="E41" s="8">
        <v>0</v>
      </c>
      <c r="F41" s="22"/>
      <c r="G41" s="10"/>
      <c r="H41" s="7"/>
    </row>
    <row r="42" spans="1:8" x14ac:dyDescent="0.3">
      <c r="A42" s="11" t="s">
        <v>36</v>
      </c>
      <c r="B42" s="17">
        <v>80</v>
      </c>
      <c r="C42" s="8">
        <v>75</v>
      </c>
      <c r="D42" s="8">
        <v>75</v>
      </c>
      <c r="E42" s="8">
        <v>0</v>
      </c>
      <c r="F42" s="22"/>
      <c r="G42" s="10"/>
      <c r="H42" s="7"/>
    </row>
    <row r="43" spans="1:8" x14ac:dyDescent="0.3">
      <c r="A43" s="11" t="s">
        <v>37</v>
      </c>
      <c r="B43" s="17">
        <v>60</v>
      </c>
      <c r="C43" s="8">
        <v>55</v>
      </c>
      <c r="D43" s="8">
        <v>55</v>
      </c>
      <c r="E43" s="8">
        <v>0</v>
      </c>
      <c r="F43" s="22"/>
      <c r="G43" s="10"/>
      <c r="H43" s="7"/>
    </row>
    <row r="44" spans="1:8" x14ac:dyDescent="0.3">
      <c r="A44" s="11" t="s">
        <v>38</v>
      </c>
      <c r="B44" s="17">
        <v>4301.3010000000004</v>
      </c>
      <c r="C44" s="8">
        <v>3890</v>
      </c>
      <c r="D44" s="8">
        <v>3890</v>
      </c>
      <c r="E44" s="8">
        <v>0</v>
      </c>
      <c r="F44" s="22"/>
      <c r="G44" s="10"/>
      <c r="H44" s="7"/>
    </row>
    <row r="45" spans="1:8" x14ac:dyDescent="0.3">
      <c r="A45" s="11" t="s">
        <v>39</v>
      </c>
      <c r="B45" s="17">
        <v>355.7</v>
      </c>
      <c r="C45" s="8">
        <v>345.2</v>
      </c>
      <c r="D45" s="8">
        <v>345.2</v>
      </c>
      <c r="E45" s="8">
        <v>0</v>
      </c>
      <c r="F45" s="22"/>
      <c r="G45" s="10"/>
      <c r="H45" s="7"/>
    </row>
    <row r="46" spans="1:8" x14ac:dyDescent="0.3">
      <c r="A46" s="11" t="s">
        <v>40</v>
      </c>
      <c r="B46" s="17">
        <v>850.33400000000006</v>
      </c>
      <c r="C46" s="8">
        <v>770.33400000000006</v>
      </c>
      <c r="D46" s="8">
        <v>770.33400000000006</v>
      </c>
      <c r="E46" s="8">
        <v>0</v>
      </c>
      <c r="F46" s="22"/>
      <c r="G46" s="10"/>
      <c r="H46" s="7"/>
    </row>
    <row r="47" spans="1:8" x14ac:dyDescent="0.3">
      <c r="A47" s="11" t="s">
        <v>41</v>
      </c>
      <c r="B47" s="17">
        <v>3827.2359999999999</v>
      </c>
      <c r="C47" s="8">
        <v>3928</v>
      </c>
      <c r="D47" s="8">
        <v>3928</v>
      </c>
      <c r="E47" s="8">
        <v>0</v>
      </c>
      <c r="F47" s="22"/>
      <c r="G47" s="10"/>
      <c r="H47" s="7"/>
    </row>
    <row r="48" spans="1:8" x14ac:dyDescent="0.3">
      <c r="A48" s="11" t="s">
        <v>42</v>
      </c>
      <c r="B48" s="17">
        <v>0.1</v>
      </c>
      <c r="C48" s="8">
        <v>0.1</v>
      </c>
      <c r="D48" s="8">
        <v>0.1</v>
      </c>
      <c r="E48" s="8">
        <v>1500.1</v>
      </c>
      <c r="F48" s="22"/>
      <c r="G48" s="10"/>
      <c r="H48" s="7"/>
    </row>
    <row r="49" spans="1:8" x14ac:dyDescent="0.3">
      <c r="A49" s="1" t="s">
        <v>43</v>
      </c>
      <c r="B49" s="14">
        <f t="shared" ref="B49:E49" si="15">SUM(B50:B53)</f>
        <v>1452.5</v>
      </c>
      <c r="C49" s="14">
        <f t="shared" si="15"/>
        <v>1452.5</v>
      </c>
      <c r="D49" s="14">
        <f t="shared" si="15"/>
        <v>1452.5</v>
      </c>
      <c r="E49" s="14">
        <f t="shared" si="15"/>
        <v>670.5</v>
      </c>
      <c r="F49" s="21"/>
      <c r="G49" s="2"/>
      <c r="H49" s="7"/>
    </row>
    <row r="50" spans="1:8" x14ac:dyDescent="0.3">
      <c r="A50" s="11" t="s">
        <v>44</v>
      </c>
      <c r="B50" s="17">
        <v>430.5</v>
      </c>
      <c r="C50" s="8">
        <v>430.5</v>
      </c>
      <c r="D50" s="8">
        <v>430.5</v>
      </c>
      <c r="E50" s="8">
        <v>430.5</v>
      </c>
      <c r="F50" s="22"/>
      <c r="G50" s="10"/>
      <c r="H50" s="7"/>
    </row>
    <row r="51" spans="1:8" x14ac:dyDescent="0.3">
      <c r="A51" s="11" t="s">
        <v>45</v>
      </c>
      <c r="B51" s="17">
        <v>930</v>
      </c>
      <c r="C51" s="8">
        <v>930</v>
      </c>
      <c r="D51" s="8">
        <v>930</v>
      </c>
      <c r="E51" s="8">
        <v>224</v>
      </c>
      <c r="F51" s="22"/>
      <c r="G51" s="10"/>
      <c r="H51" s="7"/>
    </row>
    <row r="52" spans="1:8" x14ac:dyDescent="0.3">
      <c r="A52" s="11" t="s">
        <v>46</v>
      </c>
      <c r="B52" s="17">
        <v>47</v>
      </c>
      <c r="C52" s="8">
        <v>47</v>
      </c>
      <c r="D52" s="8">
        <v>47</v>
      </c>
      <c r="E52" s="8">
        <v>10</v>
      </c>
      <c r="F52" s="22"/>
      <c r="G52" s="10"/>
      <c r="H52" s="7"/>
    </row>
    <row r="53" spans="1:8" x14ac:dyDescent="0.3">
      <c r="A53" s="11" t="s">
        <v>47</v>
      </c>
      <c r="B53" s="17">
        <v>45</v>
      </c>
      <c r="C53" s="8">
        <v>45</v>
      </c>
      <c r="D53" s="8">
        <v>45</v>
      </c>
      <c r="E53" s="8">
        <v>6</v>
      </c>
      <c r="F53" s="22"/>
      <c r="G53" s="10"/>
      <c r="H53" s="7"/>
    </row>
    <row r="54" spans="1:8" x14ac:dyDescent="0.3">
      <c r="A54" s="1" t="s">
        <v>48</v>
      </c>
      <c r="B54" s="14">
        <f t="shared" ref="B54" si="16">SUM(B55:B57)</f>
        <v>110</v>
      </c>
      <c r="C54" s="6">
        <v>79</v>
      </c>
      <c r="D54" s="6">
        <v>63</v>
      </c>
      <c r="E54" s="6">
        <f>+E55+E56+E57</f>
        <v>30</v>
      </c>
      <c r="F54" s="22"/>
      <c r="G54" s="2"/>
      <c r="H54" s="7"/>
    </row>
    <row r="55" spans="1:8" x14ac:dyDescent="0.3">
      <c r="A55" s="11" t="s">
        <v>49</v>
      </c>
      <c r="B55" s="17">
        <v>38</v>
      </c>
      <c r="C55" s="8">
        <v>38</v>
      </c>
      <c r="D55" s="8">
        <v>38</v>
      </c>
      <c r="E55" s="8">
        <v>30</v>
      </c>
      <c r="F55" s="22"/>
      <c r="G55" s="10"/>
      <c r="H55" s="7"/>
    </row>
    <row r="56" spans="1:8" x14ac:dyDescent="0.3">
      <c r="A56" s="11" t="s">
        <v>50</v>
      </c>
      <c r="B56" s="17">
        <v>52</v>
      </c>
      <c r="C56" s="8">
        <v>26</v>
      </c>
      <c r="D56" s="8">
        <v>10</v>
      </c>
      <c r="E56" s="8">
        <v>0</v>
      </c>
      <c r="F56" s="22"/>
      <c r="G56" s="10"/>
      <c r="H56" s="7"/>
    </row>
    <row r="57" spans="1:8" x14ac:dyDescent="0.3">
      <c r="A57" s="11" t="s">
        <v>51</v>
      </c>
      <c r="B57" s="17">
        <v>20</v>
      </c>
      <c r="C57" s="8">
        <v>15</v>
      </c>
      <c r="D57" s="8">
        <v>15</v>
      </c>
      <c r="E57" s="8">
        <v>0</v>
      </c>
      <c r="F57" s="22"/>
      <c r="G57" s="10"/>
      <c r="H57" s="7"/>
    </row>
    <row r="58" spans="1:8" x14ac:dyDescent="0.3">
      <c r="A58" s="1" t="s">
        <v>52</v>
      </c>
      <c r="B58" s="14">
        <f t="shared" ref="B58:E58" si="17">SUM(B59:B63)</f>
        <v>9013.7129999999997</v>
      </c>
      <c r="C58" s="14">
        <f t="shared" si="17"/>
        <v>8933.0069999999996</v>
      </c>
      <c r="D58" s="14">
        <f t="shared" si="17"/>
        <v>8933.0069999999996</v>
      </c>
      <c r="E58" s="14">
        <f t="shared" si="17"/>
        <v>6145</v>
      </c>
      <c r="F58" s="21"/>
      <c r="G58" s="2"/>
      <c r="H58" s="7"/>
    </row>
    <row r="59" spans="1:8" x14ac:dyDescent="0.3">
      <c r="A59" s="11" t="s">
        <v>53</v>
      </c>
      <c r="B59" s="17">
        <v>1466</v>
      </c>
      <c r="C59" s="8">
        <v>1400</v>
      </c>
      <c r="D59" s="8">
        <v>1400</v>
      </c>
      <c r="E59" s="8">
        <v>125</v>
      </c>
      <c r="F59" s="22"/>
      <c r="G59" s="10"/>
      <c r="H59" s="7"/>
    </row>
    <row r="60" spans="1:8" x14ac:dyDescent="0.3">
      <c r="A60" s="11" t="s">
        <v>54</v>
      </c>
      <c r="B60" s="17">
        <v>921</v>
      </c>
      <c r="C60" s="8">
        <v>870</v>
      </c>
      <c r="D60" s="8">
        <v>870</v>
      </c>
      <c r="E60" s="8">
        <v>745</v>
      </c>
      <c r="F60" s="22"/>
      <c r="G60" s="10"/>
      <c r="H60" s="7"/>
    </row>
    <row r="61" spans="1:8" x14ac:dyDescent="0.3">
      <c r="A61" s="11" t="s">
        <v>55</v>
      </c>
      <c r="B61" s="17">
        <v>460.73899999999998</v>
      </c>
      <c r="C61" s="8">
        <v>410.45800000000003</v>
      </c>
      <c r="D61" s="8">
        <v>410.45800000000003</v>
      </c>
      <c r="E61" s="8">
        <v>30</v>
      </c>
      <c r="F61" s="22"/>
      <c r="G61" s="10"/>
      <c r="H61" s="7"/>
    </row>
    <row r="62" spans="1:8" x14ac:dyDescent="0.3">
      <c r="A62" s="11" t="s">
        <v>56</v>
      </c>
      <c r="B62" s="17">
        <v>112.925</v>
      </c>
      <c r="C62" s="8">
        <v>119.152</v>
      </c>
      <c r="D62" s="8">
        <v>119.152</v>
      </c>
      <c r="E62" s="6">
        <v>95</v>
      </c>
      <c r="F62" s="22"/>
      <c r="G62" s="10"/>
      <c r="H62" s="7"/>
    </row>
    <row r="63" spans="1:8" x14ac:dyDescent="0.3">
      <c r="A63" s="11" t="s">
        <v>57</v>
      </c>
      <c r="B63" s="17">
        <v>6053.049</v>
      </c>
      <c r="C63" s="8">
        <v>6133.3969999999999</v>
      </c>
      <c r="D63" s="8">
        <v>6133.3969999999999</v>
      </c>
      <c r="E63" s="8">
        <v>5150</v>
      </c>
      <c r="F63" s="22"/>
      <c r="G63" s="10"/>
      <c r="H63" s="7"/>
    </row>
    <row r="64" spans="1:8" x14ac:dyDescent="0.3">
      <c r="A64" s="1" t="s">
        <v>58</v>
      </c>
      <c r="B64" s="14">
        <f>SUM(B65:B84)</f>
        <v>2763.1170000000002</v>
      </c>
      <c r="C64" s="14">
        <f t="shared" ref="C64:E64" si="18">SUM(C65:C84)</f>
        <v>2740.7449999999999</v>
      </c>
      <c r="D64" s="14">
        <f t="shared" si="18"/>
        <v>2697.1350000000002</v>
      </c>
      <c r="E64" s="14">
        <f t="shared" si="18"/>
        <v>1376.9429999999998</v>
      </c>
      <c r="F64" s="21"/>
      <c r="G64" s="2"/>
      <c r="H64" s="7"/>
    </row>
    <row r="65" spans="1:8" x14ac:dyDescent="0.3">
      <c r="A65" s="11" t="s">
        <v>59</v>
      </c>
      <c r="B65" s="17">
        <v>508.6</v>
      </c>
      <c r="C65" s="8">
        <v>436.92</v>
      </c>
      <c r="D65" s="8">
        <v>436.92</v>
      </c>
      <c r="E65" s="8">
        <v>0</v>
      </c>
      <c r="F65" s="22"/>
      <c r="G65" s="10"/>
      <c r="H65" s="7"/>
    </row>
    <row r="66" spans="1:8" x14ac:dyDescent="0.3">
      <c r="A66" s="12" t="s">
        <v>60</v>
      </c>
      <c r="B66" s="17">
        <v>0</v>
      </c>
      <c r="C66" s="8">
        <v>0</v>
      </c>
      <c r="D66" s="25">
        <v>0</v>
      </c>
      <c r="E66" s="8">
        <v>0</v>
      </c>
      <c r="F66" s="22"/>
      <c r="G66" s="27"/>
      <c r="H66" s="7"/>
    </row>
    <row r="67" spans="1:8" x14ac:dyDescent="0.3">
      <c r="A67" s="12" t="s">
        <v>86</v>
      </c>
      <c r="B67" s="17"/>
      <c r="C67" s="8">
        <v>0</v>
      </c>
      <c r="D67" s="8">
        <v>0</v>
      </c>
      <c r="E67" s="8">
        <v>0</v>
      </c>
      <c r="F67" s="22"/>
      <c r="G67" s="27"/>
      <c r="H67" s="7"/>
    </row>
    <row r="68" spans="1:8" x14ac:dyDescent="0.3">
      <c r="A68" s="11" t="s">
        <v>61</v>
      </c>
      <c r="B68" s="17">
        <v>150.19999999999999</v>
      </c>
      <c r="C68" s="8">
        <v>150.19999999999999</v>
      </c>
      <c r="D68" s="8">
        <v>150.19999999999999</v>
      </c>
      <c r="E68" s="8">
        <v>0</v>
      </c>
      <c r="F68" s="22"/>
      <c r="G68" s="10"/>
      <c r="H68" s="7"/>
    </row>
    <row r="69" spans="1:8" x14ac:dyDescent="0.3">
      <c r="A69" s="11" t="s">
        <v>62</v>
      </c>
      <c r="B69" s="17">
        <v>206.5</v>
      </c>
      <c r="C69" s="8">
        <v>206.5</v>
      </c>
      <c r="D69" s="8">
        <v>206.5</v>
      </c>
      <c r="E69" s="8">
        <v>0</v>
      </c>
      <c r="F69" s="22"/>
      <c r="G69" s="10"/>
      <c r="H69" s="24"/>
    </row>
    <row r="70" spans="1:8" x14ac:dyDescent="0.3">
      <c r="A70" s="11" t="s">
        <v>63</v>
      </c>
      <c r="B70" s="17">
        <v>1430.258</v>
      </c>
      <c r="C70" s="8">
        <v>1380.2560000000001</v>
      </c>
      <c r="D70" s="8">
        <v>1380.2560000000001</v>
      </c>
      <c r="E70" s="8">
        <v>1066.184</v>
      </c>
      <c r="F70" s="22"/>
      <c r="G70" s="10"/>
      <c r="H70" s="7"/>
    </row>
    <row r="71" spans="1:8" x14ac:dyDescent="0.3">
      <c r="A71" s="11" t="s">
        <v>64</v>
      </c>
      <c r="B71" s="17">
        <v>125</v>
      </c>
      <c r="C71" s="8">
        <v>125</v>
      </c>
      <c r="D71" s="8">
        <v>125</v>
      </c>
      <c r="E71" s="8">
        <v>0</v>
      </c>
      <c r="F71" s="22"/>
      <c r="G71" s="10"/>
      <c r="H71" s="7"/>
    </row>
    <row r="72" spans="1:8" x14ac:dyDescent="0.3">
      <c r="A72" s="11" t="s">
        <v>88</v>
      </c>
      <c r="B72" s="17">
        <v>0</v>
      </c>
      <c r="C72" s="8">
        <v>0</v>
      </c>
      <c r="D72" s="8">
        <v>0</v>
      </c>
      <c r="E72" s="8">
        <v>0</v>
      </c>
      <c r="F72" s="22"/>
      <c r="G72" s="10"/>
      <c r="H72" s="7"/>
    </row>
    <row r="73" spans="1:8" x14ac:dyDescent="0.3">
      <c r="A73" s="12" t="s">
        <v>65</v>
      </c>
      <c r="B73" s="17">
        <v>0</v>
      </c>
      <c r="C73" s="8">
        <v>0</v>
      </c>
      <c r="D73" s="8">
        <v>0</v>
      </c>
      <c r="E73" s="8">
        <v>0</v>
      </c>
      <c r="F73" s="22"/>
      <c r="G73" s="27"/>
      <c r="H73" s="7"/>
    </row>
    <row r="74" spans="1:8" x14ac:dyDescent="0.3">
      <c r="A74" s="11" t="s">
        <v>66</v>
      </c>
      <c r="B74" s="17">
        <v>10</v>
      </c>
      <c r="C74" s="8">
        <v>10</v>
      </c>
      <c r="D74" s="8">
        <v>10</v>
      </c>
      <c r="E74" s="8">
        <v>0</v>
      </c>
      <c r="F74" s="22"/>
      <c r="G74" s="10"/>
      <c r="H74" s="7"/>
    </row>
    <row r="75" spans="1:8" x14ac:dyDescent="0.3">
      <c r="A75" s="11" t="s">
        <v>67</v>
      </c>
      <c r="B75" s="17">
        <v>0</v>
      </c>
      <c r="C75" s="8">
        <v>0</v>
      </c>
      <c r="D75" s="8">
        <v>0</v>
      </c>
      <c r="E75" s="8">
        <v>0</v>
      </c>
      <c r="F75" s="22"/>
      <c r="G75" s="10"/>
      <c r="H75" s="7"/>
    </row>
    <row r="76" spans="1:8" x14ac:dyDescent="0.3">
      <c r="A76" s="26" t="s">
        <v>96</v>
      </c>
      <c r="B76" s="17"/>
      <c r="C76" s="8"/>
      <c r="D76" s="8"/>
      <c r="E76" s="8">
        <v>75</v>
      </c>
      <c r="F76" s="22"/>
      <c r="G76" s="10"/>
      <c r="H76" s="7"/>
    </row>
    <row r="77" spans="1:8" x14ac:dyDescent="0.3">
      <c r="A77" s="11" t="s">
        <v>68</v>
      </c>
      <c r="B77" s="17">
        <v>0</v>
      </c>
      <c r="C77" s="8">
        <v>0</v>
      </c>
      <c r="D77" s="8">
        <v>0</v>
      </c>
      <c r="E77" s="8">
        <v>0</v>
      </c>
      <c r="F77" s="22"/>
      <c r="G77" s="10"/>
      <c r="H77" s="7"/>
    </row>
    <row r="78" spans="1:8" x14ac:dyDescent="0.3">
      <c r="A78" s="11" t="s">
        <v>69</v>
      </c>
      <c r="B78" s="17">
        <v>43.61</v>
      </c>
      <c r="C78" s="8">
        <v>87.22</v>
      </c>
      <c r="D78" s="8">
        <v>43.61</v>
      </c>
      <c r="E78" s="8">
        <v>43.61</v>
      </c>
      <c r="F78" s="22"/>
      <c r="G78" s="10"/>
      <c r="H78" s="7"/>
    </row>
    <row r="79" spans="1:8" x14ac:dyDescent="0.3">
      <c r="A79" s="11" t="s">
        <v>70</v>
      </c>
      <c r="B79" s="17">
        <v>54.649000000000001</v>
      </c>
      <c r="C79" s="8">
        <v>54.649000000000001</v>
      </c>
      <c r="D79" s="8">
        <v>54.649000000000001</v>
      </c>
      <c r="E79" s="8">
        <v>54.649000000000001</v>
      </c>
      <c r="F79" s="22"/>
      <c r="G79" s="10"/>
      <c r="H79" s="7"/>
    </row>
    <row r="80" spans="1:8" x14ac:dyDescent="0.3">
      <c r="A80" s="11" t="s">
        <v>71</v>
      </c>
      <c r="B80" s="17">
        <v>171.3</v>
      </c>
      <c r="C80" s="8">
        <v>197</v>
      </c>
      <c r="D80" s="8">
        <v>197</v>
      </c>
      <c r="E80" s="8">
        <v>0</v>
      </c>
      <c r="F80" s="22"/>
      <c r="G80" s="10"/>
      <c r="H80" s="7"/>
    </row>
    <row r="81" spans="1:8" x14ac:dyDescent="0.3">
      <c r="A81" s="12" t="s">
        <v>72</v>
      </c>
      <c r="B81" s="17">
        <v>0</v>
      </c>
      <c r="C81" s="8">
        <v>50</v>
      </c>
      <c r="D81" s="8">
        <v>50</v>
      </c>
      <c r="E81" s="8">
        <v>50</v>
      </c>
      <c r="F81" s="22"/>
      <c r="G81" s="27"/>
      <c r="H81" s="7"/>
    </row>
    <row r="82" spans="1:8" x14ac:dyDescent="0.3">
      <c r="A82" s="11" t="s">
        <v>73</v>
      </c>
      <c r="B82" s="17">
        <v>43</v>
      </c>
      <c r="C82" s="8">
        <v>43</v>
      </c>
      <c r="D82" s="8">
        <v>43</v>
      </c>
      <c r="E82" s="8">
        <v>0</v>
      </c>
      <c r="F82" s="22"/>
      <c r="G82" s="10"/>
      <c r="H82" s="7"/>
    </row>
    <row r="83" spans="1:8" x14ac:dyDescent="0.3">
      <c r="A83" s="11" t="s">
        <v>74</v>
      </c>
      <c r="B83" s="17">
        <v>0</v>
      </c>
      <c r="C83" s="8">
        <v>0</v>
      </c>
      <c r="D83" s="8">
        <v>0</v>
      </c>
      <c r="E83" s="8">
        <v>87.5</v>
      </c>
      <c r="F83" s="22"/>
      <c r="G83" s="10"/>
      <c r="H83" s="7"/>
    </row>
    <row r="84" spans="1:8" x14ac:dyDescent="0.3">
      <c r="A84" s="11" t="s">
        <v>75</v>
      </c>
      <c r="B84" s="17">
        <v>20</v>
      </c>
      <c r="C84" s="8">
        <v>0</v>
      </c>
      <c r="D84" s="8">
        <v>0</v>
      </c>
      <c r="E84" s="8">
        <v>0</v>
      </c>
      <c r="F84" s="22"/>
      <c r="G84" s="10"/>
      <c r="H84" s="7"/>
    </row>
    <row r="85" spans="1:8" x14ac:dyDescent="0.3">
      <c r="A85" s="1" t="s">
        <v>76</v>
      </c>
      <c r="B85" s="14">
        <f>SUM(B86:B88)</f>
        <v>738.08299999999997</v>
      </c>
      <c r="C85" s="14">
        <f t="shared" ref="C85:E85" si="19">SUM(C86:C88)</f>
        <v>757.31000000000006</v>
      </c>
      <c r="D85" s="14">
        <f t="shared" si="19"/>
        <v>733.31000000000006</v>
      </c>
      <c r="E85" s="14">
        <f t="shared" si="19"/>
        <v>287.45999999999998</v>
      </c>
      <c r="F85" s="21"/>
      <c r="G85" s="2"/>
      <c r="H85" s="7"/>
    </row>
    <row r="86" spans="1:8" x14ac:dyDescent="0.3">
      <c r="A86" s="11" t="s">
        <v>77</v>
      </c>
      <c r="B86" s="17">
        <v>57.5</v>
      </c>
      <c r="C86" s="8">
        <v>98.860000000000014</v>
      </c>
      <c r="D86" s="8">
        <v>78.860000000000014</v>
      </c>
      <c r="E86" s="8">
        <v>-174.74</v>
      </c>
      <c r="F86" s="22"/>
      <c r="G86" s="10"/>
      <c r="H86" s="7"/>
    </row>
    <row r="87" spans="1:8" x14ac:dyDescent="0.3">
      <c r="A87" s="11" t="s">
        <v>87</v>
      </c>
      <c r="B87" s="17">
        <v>593.58299999999997</v>
      </c>
      <c r="C87" s="8">
        <v>571.45000000000005</v>
      </c>
      <c r="D87" s="8">
        <v>567.45000000000005</v>
      </c>
      <c r="E87" s="8">
        <v>375.2</v>
      </c>
      <c r="F87" s="22"/>
      <c r="G87" s="10"/>
      <c r="H87" s="7"/>
    </row>
    <row r="88" spans="1:8" x14ac:dyDescent="0.3">
      <c r="A88" s="11" t="s">
        <v>78</v>
      </c>
      <c r="B88" s="17">
        <v>87</v>
      </c>
      <c r="C88" s="8">
        <v>87</v>
      </c>
      <c r="D88" s="8">
        <v>87</v>
      </c>
      <c r="E88" s="8">
        <v>87</v>
      </c>
      <c r="F88" s="22"/>
      <c r="G88" s="10"/>
      <c r="H88" s="7"/>
    </row>
    <row r="89" spans="1:8" x14ac:dyDescent="0.3">
      <c r="A89" s="11"/>
      <c r="B89" s="15"/>
      <c r="C89" s="7"/>
      <c r="D89" s="7"/>
      <c r="E89" s="7"/>
      <c r="F89" s="22"/>
      <c r="G89" s="10"/>
      <c r="H89" s="7"/>
    </row>
    <row r="90" spans="1:8" x14ac:dyDescent="0.3">
      <c r="A90" s="1" t="s">
        <v>79</v>
      </c>
      <c r="B90" s="14">
        <v>-242</v>
      </c>
      <c r="C90" s="6">
        <v>-2277.9660000000003</v>
      </c>
      <c r="D90" s="6">
        <v>-927.49599999999998</v>
      </c>
      <c r="E90" s="6">
        <v>-21226.9</v>
      </c>
      <c r="F90" s="21"/>
      <c r="G90" s="2"/>
      <c r="H90" s="7"/>
    </row>
    <row r="91" spans="1:8" x14ac:dyDescent="0.3">
      <c r="A91" s="10"/>
      <c r="B91" s="15"/>
      <c r="C91" s="7"/>
      <c r="D91" s="7"/>
      <c r="E91" s="7"/>
      <c r="F91" s="22"/>
      <c r="G91" s="10"/>
      <c r="H91" s="7"/>
    </row>
    <row r="92" spans="1:8" x14ac:dyDescent="0.3">
      <c r="A92" s="1" t="s">
        <v>80</v>
      </c>
      <c r="B92" s="19">
        <f t="shared" ref="B92:E92" si="20">+B93+B94</f>
        <v>2043.3309999999999</v>
      </c>
      <c r="C92" s="19">
        <f t="shared" si="20"/>
        <v>1859.107</v>
      </c>
      <c r="D92" s="19">
        <f t="shared" si="20"/>
        <v>1859.107</v>
      </c>
      <c r="E92" s="19">
        <f t="shared" si="20"/>
        <v>0</v>
      </c>
      <c r="F92" s="21"/>
      <c r="G92" s="2"/>
      <c r="H92" s="7"/>
    </row>
    <row r="93" spans="1:8" x14ac:dyDescent="0.3">
      <c r="A93" s="11" t="s">
        <v>81</v>
      </c>
      <c r="B93" s="20">
        <v>1800</v>
      </c>
      <c r="C93" s="8">
        <v>1619.107</v>
      </c>
      <c r="D93" s="8">
        <v>1619.107</v>
      </c>
      <c r="E93" s="8">
        <v>0</v>
      </c>
      <c r="F93" s="22"/>
      <c r="G93" s="10"/>
      <c r="H93" s="7"/>
    </row>
    <row r="94" spans="1:8" x14ac:dyDescent="0.3">
      <c r="A94" s="11" t="s">
        <v>82</v>
      </c>
      <c r="B94" s="20">
        <v>243.33099999999999</v>
      </c>
      <c r="C94" s="8">
        <v>240</v>
      </c>
      <c r="D94" s="8">
        <v>240</v>
      </c>
      <c r="E94" s="8">
        <v>0</v>
      </c>
      <c r="F94" s="22"/>
      <c r="G94" s="10"/>
      <c r="H94" s="7"/>
    </row>
    <row r="95" spans="1:8" x14ac:dyDescent="0.3">
      <c r="A95" s="10"/>
      <c r="B95" s="15"/>
      <c r="C95" s="7"/>
      <c r="D95" s="7"/>
      <c r="E95" s="7"/>
      <c r="F95" s="22"/>
      <c r="G95" s="10"/>
      <c r="H95" s="7"/>
    </row>
    <row r="96" spans="1:8" x14ac:dyDescent="0.3">
      <c r="A96" s="1" t="s">
        <v>83</v>
      </c>
      <c r="B96" s="14">
        <f t="shared" ref="B96:E96" si="21">+B97+B98</f>
        <v>124.90400000000001</v>
      </c>
      <c r="C96" s="14">
        <f t="shared" si="21"/>
        <v>124.504</v>
      </c>
      <c r="D96" s="14">
        <f t="shared" si="21"/>
        <v>124.504</v>
      </c>
      <c r="E96" s="14">
        <f t="shared" si="21"/>
        <v>136.54</v>
      </c>
      <c r="F96" s="22"/>
      <c r="G96" s="2"/>
      <c r="H96" s="7"/>
    </row>
    <row r="97" spans="1:8" x14ac:dyDescent="0.3">
      <c r="A97" s="11" t="s">
        <v>84</v>
      </c>
      <c r="B97" s="17">
        <v>122.4</v>
      </c>
      <c r="C97" s="8">
        <v>122</v>
      </c>
      <c r="D97" s="8">
        <v>122</v>
      </c>
      <c r="E97" s="28">
        <v>134</v>
      </c>
      <c r="F97" s="22"/>
      <c r="G97" s="10"/>
      <c r="H97" s="7"/>
    </row>
    <row r="98" spans="1:8" x14ac:dyDescent="0.3">
      <c r="A98" s="11" t="s">
        <v>85</v>
      </c>
      <c r="B98" s="17">
        <v>2.504</v>
      </c>
      <c r="C98" s="8">
        <v>2.504</v>
      </c>
      <c r="D98" s="8">
        <v>2.504</v>
      </c>
      <c r="E98" s="28">
        <v>2.54</v>
      </c>
      <c r="F98" s="22"/>
      <c r="G98" s="10"/>
      <c r="H98" s="7"/>
    </row>
    <row r="99" spans="1:8" x14ac:dyDescent="0.3">
      <c r="A99" s="10" t="s">
        <v>89</v>
      </c>
      <c r="B99" s="9"/>
      <c r="C99" s="9"/>
      <c r="D99" s="9"/>
      <c r="E99" s="9"/>
      <c r="F99" s="9"/>
      <c r="H99" s="7"/>
    </row>
    <row r="100" spans="1:8" x14ac:dyDescent="0.3">
      <c r="A100" s="10"/>
      <c r="B100" s="9"/>
      <c r="C100" s="9"/>
      <c r="D100" s="9"/>
      <c r="E100" s="9"/>
      <c r="F100" s="9"/>
      <c r="H100" s="7"/>
    </row>
    <row r="101" spans="1:8" x14ac:dyDescent="0.3">
      <c r="A101" s="10"/>
      <c r="B101" s="9"/>
      <c r="C101" s="9"/>
      <c r="D101" s="9"/>
      <c r="E101" s="9"/>
      <c r="F101" s="9"/>
      <c r="H101" s="7"/>
    </row>
    <row r="102" spans="1:8" x14ac:dyDescent="0.3">
      <c r="A102" s="3"/>
      <c r="H102" s="7"/>
    </row>
    <row r="103" spans="1:8" x14ac:dyDescent="0.3">
      <c r="A103" s="3"/>
      <c r="H103" s="7"/>
    </row>
    <row r="104" spans="1:8" x14ac:dyDescent="0.3">
      <c r="H104" s="7"/>
    </row>
    <row r="105" spans="1:8" x14ac:dyDescent="0.3">
      <c r="H105" s="7"/>
    </row>
    <row r="106" spans="1:8" x14ac:dyDescent="0.3">
      <c r="H106" s="7"/>
    </row>
    <row r="107" spans="1:8" x14ac:dyDescent="0.3">
      <c r="H107" s="7"/>
    </row>
    <row r="108" spans="1:8" x14ac:dyDescent="0.3">
      <c r="H108" s="7"/>
    </row>
    <row r="109" spans="1:8" x14ac:dyDescent="0.3">
      <c r="H109" s="7"/>
    </row>
    <row r="110" spans="1:8" x14ac:dyDescent="0.3">
      <c r="H110" s="7"/>
    </row>
    <row r="111" spans="1:8" x14ac:dyDescent="0.3">
      <c r="H111" s="7"/>
    </row>
    <row r="112" spans="1:8" x14ac:dyDescent="0.3">
      <c r="H112" s="7"/>
    </row>
    <row r="113" spans="8:8" x14ac:dyDescent="0.3">
      <c r="H113" s="7"/>
    </row>
    <row r="114" spans="8:8" x14ac:dyDescent="0.3">
      <c r="H114" s="7"/>
    </row>
    <row r="115" spans="8:8" x14ac:dyDescent="0.3">
      <c r="H115" s="7"/>
    </row>
    <row r="116" spans="8:8" x14ac:dyDescent="0.3">
      <c r="H116" s="7"/>
    </row>
    <row r="117" spans="8:8" x14ac:dyDescent="0.3">
      <c r="H117" s="7"/>
    </row>
    <row r="118" spans="8:8" x14ac:dyDescent="0.3">
      <c r="H118" s="9"/>
    </row>
    <row r="119" spans="8:8" x14ac:dyDescent="0.3">
      <c r="H119" s="9"/>
    </row>
    <row r="120" spans="8:8" x14ac:dyDescent="0.3">
      <c r="H120" s="9"/>
    </row>
    <row r="121" spans="8:8" x14ac:dyDescent="0.3">
      <c r="H12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Kosiak</dc:creator>
  <cp:lastModifiedBy>Beth Kosiak</cp:lastModifiedBy>
  <dcterms:created xsi:type="dcterms:W3CDTF">2024-03-22T06:05:50Z</dcterms:created>
  <dcterms:modified xsi:type="dcterms:W3CDTF">2025-06-02T06:01:15Z</dcterms:modified>
</cp:coreProperties>
</file>