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kos\Documents\Steve Work\USGLC\Budget Updates\FY25\"/>
    </mc:Choice>
  </mc:AlternateContent>
  <xr:revisionPtr revIDLastSave="0" documentId="13_ncr:1_{E6C70A37-EBFA-4AAC-A58F-F12A09A13306}" xr6:coauthVersionLast="47" xr6:coauthVersionMax="47" xr10:uidLastSave="{00000000-0000-0000-0000-000000000000}"/>
  <bookViews>
    <workbookView xWindow="-120" yWindow="-120" windowWidth="20730" windowHeight="11040" xr2:uid="{F9C79747-90AD-41E2-BDCA-9C99A9F3BA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3" i="1" l="1"/>
  <c r="B89" i="1"/>
  <c r="B82" i="1"/>
  <c r="B62" i="1"/>
  <c r="B56" i="1"/>
  <c r="B52" i="1"/>
  <c r="B47" i="1"/>
  <c r="B36" i="1"/>
  <c r="B32" i="1"/>
  <c r="B22" i="1"/>
  <c r="B19" i="1"/>
  <c r="B16" i="1"/>
  <c r="B8" i="1"/>
  <c r="B31" i="1" l="1"/>
  <c r="B7" i="1"/>
  <c r="B4" i="1" s="1"/>
  <c r="B2" i="1" s="1"/>
  <c r="B5" i="1" l="1"/>
</calcChain>
</file>

<file path=xl/sharedStrings.xml><?xml version="1.0" encoding="utf-8"?>
<sst xmlns="http://schemas.openxmlformats.org/spreadsheetml/2006/main" count="100" uniqueCount="95">
  <si>
    <t>FY23 Enacted Total</t>
  </si>
  <si>
    <t>FY24 Enacted Total</t>
  </si>
  <si>
    <t>FY25  Budget Request</t>
  </si>
  <si>
    <t xml:space="preserve"> </t>
  </si>
  <si>
    <t>(Dollars in millions)</t>
  </si>
  <si>
    <t>INTERNATIONAL AFFAIRS*</t>
  </si>
  <si>
    <t>STATE-FOREIGN OPERATIONS - 150 DISC</t>
  </si>
  <si>
    <t>STATE-FOREIGN OPERATIONS TOTAL DISC</t>
  </si>
  <si>
    <t>STATE DEPARTMENT OPERATIONS</t>
  </si>
  <si>
    <t>Administration of Foreign Affairs</t>
  </si>
  <si>
    <t>Diplomatic Programs</t>
  </si>
  <si>
    <t>Capital Investment Fund</t>
  </si>
  <si>
    <t>Consular and Border Security Program</t>
  </si>
  <si>
    <t>State Department Office of the Inspector General</t>
  </si>
  <si>
    <t>Educational and Cultural Exchange Programs</t>
  </si>
  <si>
    <t>Embassy Security, Construction &amp; Maintenance</t>
  </si>
  <si>
    <t>Other</t>
  </si>
  <si>
    <t>International Organizations</t>
  </si>
  <si>
    <t>Contributions to International Organizations</t>
  </si>
  <si>
    <t>Contributions for International Peacekeeping Activities</t>
  </si>
  <si>
    <t>Agency for Global Media</t>
  </si>
  <si>
    <t>International Broadcasting Operations</t>
  </si>
  <si>
    <t>Broadcasting Capital Improvements</t>
  </si>
  <si>
    <t>Related Programs</t>
  </si>
  <si>
    <t>Asia Foundation</t>
  </si>
  <si>
    <t>East-West Center</t>
  </si>
  <si>
    <t>National Endowment for Democracy</t>
  </si>
  <si>
    <t>United States Institute for Peace</t>
  </si>
  <si>
    <t>FSO Retirement [mandatory; non-add]</t>
  </si>
  <si>
    <t>Non-150 accounts [non-add]</t>
  </si>
  <si>
    <t>FOREIGN OPERATIONS</t>
  </si>
  <si>
    <t>US Agency for International Development</t>
  </si>
  <si>
    <t>USAID Operating Expenses (OE)</t>
  </si>
  <si>
    <t>USAID Capital Investment Fund</t>
  </si>
  <si>
    <t>USAID Inspector General Operating Expenses (IG)</t>
  </si>
  <si>
    <t>Bilateral Economic Assistance</t>
  </si>
  <si>
    <t>Global Health Programs</t>
  </si>
  <si>
    <t>Development Assistance (DA)</t>
  </si>
  <si>
    <t>International Disaster Assistance</t>
  </si>
  <si>
    <t>Transition Initiatives (TI)</t>
  </si>
  <si>
    <t>Complex Crisis Fund</t>
  </si>
  <si>
    <t>Economic Support Fund (ESF)**</t>
  </si>
  <si>
    <t>Democracy Fund</t>
  </si>
  <si>
    <t>Assistance for Europe, Eurasia, and Central Asia</t>
  </si>
  <si>
    <t>Migration and Refugee Assistance (MRA)</t>
  </si>
  <si>
    <t>U.S. Emergency Refugee &amp; Migration Assistance (ERMA)</t>
  </si>
  <si>
    <t>Independent Agencies</t>
  </si>
  <si>
    <t>Peace Corps</t>
  </si>
  <si>
    <t>Millennium Challenge Corporation</t>
  </si>
  <si>
    <t>Inter-American Foundation</t>
  </si>
  <si>
    <t>African Development Foundation</t>
  </si>
  <si>
    <t>Treasury Department</t>
  </si>
  <si>
    <t>Treasury Technical Assistance</t>
  </si>
  <si>
    <t>Debt Restructuring</t>
  </si>
  <si>
    <t>Tropical Forest and Coral Reef Conservation</t>
  </si>
  <si>
    <t>International Security Assistance</t>
  </si>
  <si>
    <t>International Narcotics Control &amp; Law Enforcement (INCLE)</t>
  </si>
  <si>
    <t>Nonproliferation, Anti-Terrorism, Demining (NADR)</t>
  </si>
  <si>
    <t>Peacekeeping Operations (PKO)</t>
  </si>
  <si>
    <t>International Military Education &amp; Training (IMET)</t>
  </si>
  <si>
    <t>Foreign Military Financing (FMF)</t>
  </si>
  <si>
    <t>Multilateral Economic Assistance</t>
  </si>
  <si>
    <t>International Organizations &amp; Programs (IO&amp;P)</t>
  </si>
  <si>
    <t>Contribution to the Int'l Bank for Recon. &amp; Dev, Port. Guar.</t>
  </si>
  <si>
    <t>Global Environment Facility</t>
  </si>
  <si>
    <t>World Bank - IBRD</t>
  </si>
  <si>
    <t>International Development Association (IDA)</t>
  </si>
  <si>
    <t>Clean Technology Fund</t>
  </si>
  <si>
    <t>Global Infrastructure Facility</t>
  </si>
  <si>
    <t>Global Agriculture and Food Security Program</t>
  </si>
  <si>
    <t>Inter-American Development Bank</t>
  </si>
  <si>
    <t>Asian Development Bank</t>
  </si>
  <si>
    <t>Asian Development Fund</t>
  </si>
  <si>
    <t>African Development Bank</t>
  </si>
  <si>
    <t>African Development Fund</t>
  </si>
  <si>
    <t>Treasury International Assistance Programs</t>
  </si>
  <si>
    <t>International Fund for Agricultural Development</t>
  </si>
  <si>
    <t>European Bank for Reconstruction and Development</t>
  </si>
  <si>
    <t>International Monetary Fund (IMF)</t>
  </si>
  <si>
    <t>Export and Investment Assistance</t>
  </si>
  <si>
    <t>Export-Import Bank of the United States (net)</t>
  </si>
  <si>
    <t>Trade and Development Agency (TDA)</t>
  </si>
  <si>
    <t>Rescissions &amp; across-the-board cut &amp; "other"</t>
  </si>
  <si>
    <t>AGRICULTURE PROGRAMS</t>
  </si>
  <si>
    <t>P.L. 480 Title II</t>
  </si>
  <si>
    <t>McGovern-Dole International Food for Education</t>
  </si>
  <si>
    <t>OTHER APPROPRIATIONS</t>
  </si>
  <si>
    <t>International Trade Commission</t>
  </si>
  <si>
    <t>Foreign Claims Settlement Commission</t>
  </si>
  <si>
    <t>FY25 House Total</t>
  </si>
  <si>
    <t>FY25 Senate Total</t>
  </si>
  <si>
    <t>World Bank Intermediary Funds</t>
  </si>
  <si>
    <t xml:space="preserve">International Development Finance Corporation (IFDC) </t>
  </si>
  <si>
    <t>Green Climate Fund (GCF)</t>
  </si>
  <si>
    <t>* Includes base emergency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</si>
</sst>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rial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6" fillId="0" borderId="1" xfId="0" applyFont="1" applyBorder="1"/>
    <xf numFmtId="0" fontId="6" fillId="0" borderId="0" xfId="0" applyFont="1"/>
    <xf numFmtId="0" fontId="3" fillId="0" borderId="1" xfId="0" applyFont="1" applyBorder="1" applyAlignment="1">
      <alignment horizontal="left"/>
    </xf>
    <xf numFmtId="0" fontId="2" fillId="0" borderId="0" xfId="0" applyFont="1"/>
    <xf numFmtId="3" fontId="7" fillId="2" borderId="1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166" fontId="9" fillId="0" borderId="1" xfId="1" applyNumberFormat="1" applyFont="1" applyBorder="1"/>
    <xf numFmtId="166" fontId="10" fillId="0" borderId="0" xfId="1" applyNumberFormat="1" applyFont="1"/>
    <xf numFmtId="166" fontId="10" fillId="0" borderId="1" xfId="1" applyNumberFormat="1" applyFont="1" applyBorder="1"/>
    <xf numFmtId="0" fontId="10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8" fillId="0" borderId="1" xfId="0" applyFont="1" applyBorder="1"/>
    <xf numFmtId="166" fontId="8" fillId="0" borderId="1" xfId="1" applyNumberFormat="1" applyFont="1" applyBorder="1" applyAlignment="1">
      <alignment horizontal="right" wrapText="1"/>
    </xf>
    <xf numFmtId="166" fontId="8" fillId="0" borderId="1" xfId="1" applyNumberFormat="1" applyFont="1" applyBorder="1"/>
    <xf numFmtId="166" fontId="5" fillId="0" borderId="0" xfId="1" applyNumberFormat="1" applyFont="1"/>
    <xf numFmtId="166" fontId="5" fillId="0" borderId="1" xfId="1" applyNumberFormat="1" applyFont="1" applyBorder="1" applyAlignment="1">
      <alignment horizontal="right" wrapText="1"/>
    </xf>
    <xf numFmtId="166" fontId="5" fillId="0" borderId="1" xfId="1" applyNumberFormat="1" applyFont="1" applyBorder="1"/>
    <xf numFmtId="166" fontId="5" fillId="0" borderId="0" xfId="1" applyNumberFormat="1" applyFont="1" applyAlignment="1">
      <alignment horizontal="right" wrapText="1"/>
    </xf>
    <xf numFmtId="166" fontId="8" fillId="0" borderId="1" xfId="1" applyNumberFormat="1" applyFont="1" applyFill="1" applyBorder="1"/>
    <xf numFmtId="166" fontId="5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2927B-25BC-4470-9782-731944928F1F}">
  <dimension ref="A1:H100"/>
  <sheetViews>
    <sheetView tabSelected="1" workbookViewId="0"/>
  </sheetViews>
  <sheetFormatPr defaultRowHeight="15" x14ac:dyDescent="0.25"/>
  <cols>
    <col min="1" max="1" width="47.28515625" customWidth="1"/>
    <col min="2" max="2" width="10.5703125" bestFit="1" customWidth="1"/>
    <col min="3" max="3" width="9.7109375" customWidth="1"/>
    <col min="4" max="5" width="9.42578125" customWidth="1"/>
    <col min="6" max="6" width="8.85546875" customWidth="1"/>
  </cols>
  <sheetData>
    <row r="1" spans="1:6" ht="45" x14ac:dyDescent="0.25">
      <c r="A1" s="6" t="s">
        <v>4</v>
      </c>
      <c r="B1" s="7" t="s">
        <v>0</v>
      </c>
      <c r="C1" s="5" t="s">
        <v>1</v>
      </c>
      <c r="D1" s="5" t="s">
        <v>2</v>
      </c>
      <c r="E1" s="5" t="s">
        <v>89</v>
      </c>
      <c r="F1" s="5" t="s">
        <v>90</v>
      </c>
    </row>
    <row r="2" spans="1:6" x14ac:dyDescent="0.25">
      <c r="A2" s="1" t="s">
        <v>5</v>
      </c>
      <c r="B2" s="16">
        <f>+B4+B89+B93</f>
        <v>63719.802000000003</v>
      </c>
      <c r="C2" s="8">
        <v>60010.460000000006</v>
      </c>
      <c r="D2" s="8">
        <v>65913.600999999995</v>
      </c>
      <c r="E2" s="8">
        <v>52722.155999999995</v>
      </c>
      <c r="F2" s="8">
        <v>63376.886999999995</v>
      </c>
    </row>
    <row r="3" spans="1:6" x14ac:dyDescent="0.25">
      <c r="A3" s="2"/>
      <c r="B3" s="9"/>
      <c r="C3" s="9"/>
      <c r="D3" s="9"/>
      <c r="E3" s="9"/>
      <c r="F3" s="9"/>
    </row>
    <row r="4" spans="1:6" x14ac:dyDescent="0.25">
      <c r="A4" s="1" t="s">
        <v>6</v>
      </c>
      <c r="B4" s="17">
        <f>+B7+B31+B87</f>
        <v>61551.567000000003</v>
      </c>
      <c r="C4" s="8">
        <v>58026.849000000002</v>
      </c>
      <c r="D4" s="8">
        <v>63741.514000000003</v>
      </c>
      <c r="E4" s="8">
        <v>51364.651999999995</v>
      </c>
      <c r="F4" s="8">
        <v>61277.282999999996</v>
      </c>
    </row>
    <row r="5" spans="1:6" x14ac:dyDescent="0.25">
      <c r="A5" s="1" t="s">
        <v>7</v>
      </c>
      <c r="B5" s="17">
        <f t="shared" ref="B5" si="0">+B4+B29</f>
        <v>61757.982000000004</v>
      </c>
      <c r="C5" s="8">
        <v>58345.599999999999</v>
      </c>
      <c r="D5" s="8">
        <v>63973.391000000003</v>
      </c>
      <c r="E5" s="8">
        <v>51712.999999999993</v>
      </c>
      <c r="F5" s="8">
        <v>61604.999999999993</v>
      </c>
    </row>
    <row r="6" spans="1:6" x14ac:dyDescent="0.25">
      <c r="A6" s="12"/>
      <c r="B6" s="18" t="s">
        <v>3</v>
      </c>
      <c r="C6" s="9" t="s">
        <v>3</v>
      </c>
      <c r="D6" s="9" t="s">
        <v>3</v>
      </c>
      <c r="E6" s="9" t="s">
        <v>3</v>
      </c>
      <c r="F6" s="9" t="s">
        <v>3</v>
      </c>
    </row>
    <row r="7" spans="1:6" x14ac:dyDescent="0.25">
      <c r="A7" s="1" t="s">
        <v>8</v>
      </c>
      <c r="B7" s="16">
        <f t="shared" ref="B7" si="1">+B8+B16+B19+B22</f>
        <v>16685.608</v>
      </c>
      <c r="C7" s="8">
        <v>16498.569000000003</v>
      </c>
      <c r="D7" s="8">
        <v>17668.521000000001</v>
      </c>
      <c r="E7" s="8">
        <v>14233.517</v>
      </c>
      <c r="F7" s="8">
        <v>16702.877</v>
      </c>
    </row>
    <row r="8" spans="1:6" x14ac:dyDescent="0.25">
      <c r="A8" s="1" t="s">
        <v>9</v>
      </c>
      <c r="B8" s="16">
        <f t="shared" ref="B8" si="2">SUM(B9:B15)</f>
        <v>12466.550000000001</v>
      </c>
      <c r="C8" s="8">
        <v>12306.296</v>
      </c>
      <c r="D8" s="8">
        <v>13407.437</v>
      </c>
      <c r="E8" s="8">
        <v>11677.406999999999</v>
      </c>
      <c r="F8" s="8">
        <v>12503.368999999999</v>
      </c>
    </row>
    <row r="9" spans="1:6" x14ac:dyDescent="0.25">
      <c r="A9" s="13" t="s">
        <v>10</v>
      </c>
      <c r="B9" s="19">
        <v>9550.2129999999997</v>
      </c>
      <c r="C9" s="10">
        <v>9413.107</v>
      </c>
      <c r="D9" s="10">
        <v>10121.424999999999</v>
      </c>
      <c r="E9" s="10">
        <v>8406.8870000000006</v>
      </c>
      <c r="F9" s="10">
        <v>9731.607</v>
      </c>
    </row>
    <row r="10" spans="1:6" x14ac:dyDescent="0.25">
      <c r="A10" s="13" t="s">
        <v>11</v>
      </c>
      <c r="B10" s="20">
        <v>389</v>
      </c>
      <c r="C10" s="10">
        <v>389</v>
      </c>
      <c r="D10" s="10">
        <v>401.84800000000001</v>
      </c>
      <c r="E10" s="10">
        <v>389</v>
      </c>
      <c r="F10" s="10">
        <v>401.84800000000001</v>
      </c>
    </row>
    <row r="11" spans="1:6" x14ac:dyDescent="0.25">
      <c r="A11" s="13" t="s">
        <v>12</v>
      </c>
      <c r="B11" s="20">
        <v>-425</v>
      </c>
      <c r="C11" s="10">
        <v>-412</v>
      </c>
      <c r="D11" s="10">
        <v>-23</v>
      </c>
      <c r="E11" s="10">
        <v>-23</v>
      </c>
      <c r="F11" s="10">
        <v>-514</v>
      </c>
    </row>
    <row r="12" spans="1:6" x14ac:dyDescent="0.25">
      <c r="A12" s="13" t="s">
        <v>13</v>
      </c>
      <c r="B12" s="20">
        <v>133.69999999999999</v>
      </c>
      <c r="C12" s="10">
        <v>131.66999999999999</v>
      </c>
      <c r="D12" s="10">
        <v>134.63800000000001</v>
      </c>
      <c r="E12" s="10">
        <v>137.80000000000001</v>
      </c>
      <c r="F12" s="10">
        <v>127.83799999999999</v>
      </c>
    </row>
    <row r="13" spans="1:6" x14ac:dyDescent="0.25">
      <c r="A13" s="13" t="s">
        <v>14</v>
      </c>
      <c r="B13" s="20">
        <v>777.5</v>
      </c>
      <c r="C13" s="10">
        <v>741</v>
      </c>
      <c r="D13" s="10">
        <v>777.5</v>
      </c>
      <c r="E13" s="10">
        <v>720.94600000000003</v>
      </c>
      <c r="F13" s="10">
        <v>761.05</v>
      </c>
    </row>
    <row r="14" spans="1:6" x14ac:dyDescent="0.25">
      <c r="A14" s="13" t="s">
        <v>15</v>
      </c>
      <c r="B14" s="20">
        <v>1957.8209999999999</v>
      </c>
      <c r="C14" s="10">
        <v>1957.8209999999999</v>
      </c>
      <c r="D14" s="10">
        <v>1907.0730000000001</v>
      </c>
      <c r="E14" s="10">
        <v>1957.8209999999999</v>
      </c>
      <c r="F14" s="10">
        <v>1907.0730000000001</v>
      </c>
    </row>
    <row r="15" spans="1:6" x14ac:dyDescent="0.25">
      <c r="A15" s="13" t="s">
        <v>16</v>
      </c>
      <c r="B15" s="20">
        <v>83.316000000000003</v>
      </c>
      <c r="C15" s="10">
        <v>85.697999999999993</v>
      </c>
      <c r="D15" s="10">
        <v>87.953000000000003</v>
      </c>
      <c r="E15" s="10">
        <v>87.953000000000003</v>
      </c>
      <c r="F15" s="10">
        <v>87.953000000000003</v>
      </c>
    </row>
    <row r="16" spans="1:6" x14ac:dyDescent="0.25">
      <c r="A16" s="1" t="s">
        <v>17</v>
      </c>
      <c r="B16" s="20">
        <f t="shared" ref="B16" si="3">SUM(B17:B18)</f>
        <v>2919.915</v>
      </c>
      <c r="C16" s="10">
        <v>2910.8589999999999</v>
      </c>
      <c r="D16" s="10">
        <v>2910.83</v>
      </c>
      <c r="E16" s="10">
        <v>1338.5140000000001</v>
      </c>
      <c r="F16" s="10">
        <v>2910.83</v>
      </c>
    </row>
    <row r="17" spans="1:6" x14ac:dyDescent="0.25">
      <c r="A17" s="13" t="s">
        <v>18</v>
      </c>
      <c r="B17" s="20">
        <v>1438</v>
      </c>
      <c r="C17" s="10">
        <v>1543.452</v>
      </c>
      <c r="D17" s="10">
        <v>1676.6859999999999</v>
      </c>
      <c r="E17" s="10">
        <v>269.61399999999998</v>
      </c>
      <c r="F17" s="10">
        <v>1676.6859999999999</v>
      </c>
    </row>
    <row r="18" spans="1:6" x14ac:dyDescent="0.25">
      <c r="A18" s="13" t="s">
        <v>19</v>
      </c>
      <c r="B18" s="20">
        <v>1481.915</v>
      </c>
      <c r="C18" s="10">
        <v>1367.4069999999999</v>
      </c>
      <c r="D18" s="10">
        <v>1234.144</v>
      </c>
      <c r="E18" s="10">
        <v>1068.9000000000001</v>
      </c>
      <c r="F18" s="10">
        <v>1234.144</v>
      </c>
    </row>
    <row r="19" spans="1:6" x14ac:dyDescent="0.25">
      <c r="A19" s="1" t="s">
        <v>20</v>
      </c>
      <c r="B19" s="17">
        <f t="shared" ref="B19" si="4">SUM(B20:B21)</f>
        <v>884.7</v>
      </c>
      <c r="C19" s="8">
        <v>866.9140000000001</v>
      </c>
      <c r="D19" s="8">
        <v>950</v>
      </c>
      <c r="E19" s="8">
        <v>807.89600000000007</v>
      </c>
      <c r="F19" s="8">
        <v>871.42400000000009</v>
      </c>
    </row>
    <row r="20" spans="1:6" x14ac:dyDescent="0.25">
      <c r="A20" s="13" t="s">
        <v>21</v>
      </c>
      <c r="B20" s="20">
        <v>875</v>
      </c>
      <c r="C20" s="10">
        <v>857.21400000000006</v>
      </c>
      <c r="D20" s="10">
        <v>940.3</v>
      </c>
      <c r="E20" s="10">
        <v>798.19600000000003</v>
      </c>
      <c r="F20" s="10">
        <v>861.72400000000005</v>
      </c>
    </row>
    <row r="21" spans="1:6" x14ac:dyDescent="0.25">
      <c r="A21" s="13" t="s">
        <v>22</v>
      </c>
      <c r="B21" s="20">
        <v>9.6999999999999993</v>
      </c>
      <c r="C21" s="10">
        <v>9.6999999999999993</v>
      </c>
      <c r="D21" s="10">
        <v>9.6999999999999993</v>
      </c>
      <c r="E21" s="10">
        <v>9.6999999999999993</v>
      </c>
      <c r="F21" s="10">
        <v>9.6999999999999993</v>
      </c>
    </row>
    <row r="22" spans="1:6" x14ac:dyDescent="0.25">
      <c r="A22" s="1" t="s">
        <v>23</v>
      </c>
      <c r="B22" s="17">
        <f t="shared" ref="B22" si="5">SUM(B23:B27)</f>
        <v>414.44299999999998</v>
      </c>
      <c r="C22" s="8">
        <v>414.5</v>
      </c>
      <c r="D22" s="8">
        <v>400.25400000000002</v>
      </c>
      <c r="E22" s="8">
        <v>409.7</v>
      </c>
      <c r="F22" s="8">
        <v>417.25400000000002</v>
      </c>
    </row>
    <row r="23" spans="1:6" x14ac:dyDescent="0.25">
      <c r="A23" s="13" t="s">
        <v>24</v>
      </c>
      <c r="B23" s="20">
        <v>22</v>
      </c>
      <c r="C23" s="10">
        <v>22</v>
      </c>
      <c r="D23" s="10">
        <v>22</v>
      </c>
      <c r="E23" s="10">
        <v>19.579999999999998</v>
      </c>
      <c r="F23" s="10">
        <v>23</v>
      </c>
    </row>
    <row r="24" spans="1:6" x14ac:dyDescent="0.25">
      <c r="A24" s="13" t="s">
        <v>25</v>
      </c>
      <c r="B24" s="20">
        <v>22</v>
      </c>
      <c r="C24" s="10">
        <v>22</v>
      </c>
      <c r="D24" s="10">
        <v>22.254999999999999</v>
      </c>
      <c r="E24" s="10">
        <v>19.579999999999998</v>
      </c>
      <c r="F24" s="10">
        <v>23.254999999999999</v>
      </c>
    </row>
    <row r="25" spans="1:6" x14ac:dyDescent="0.25">
      <c r="A25" s="13" t="s">
        <v>26</v>
      </c>
      <c r="B25" s="20">
        <v>315</v>
      </c>
      <c r="C25" s="10">
        <v>315</v>
      </c>
      <c r="D25" s="10">
        <v>300</v>
      </c>
      <c r="E25" s="10">
        <v>315</v>
      </c>
      <c r="F25" s="10">
        <v>315</v>
      </c>
    </row>
    <row r="26" spans="1:6" x14ac:dyDescent="0.25">
      <c r="A26" s="13" t="s">
        <v>27</v>
      </c>
      <c r="B26" s="20">
        <v>55</v>
      </c>
      <c r="C26" s="10">
        <v>55</v>
      </c>
      <c r="D26" s="10">
        <v>55.459000000000003</v>
      </c>
      <c r="E26" s="10">
        <v>55</v>
      </c>
      <c r="F26" s="10">
        <v>55.459000000000003</v>
      </c>
    </row>
    <row r="27" spans="1:6" x14ac:dyDescent="0.25">
      <c r="A27" s="13" t="s">
        <v>16</v>
      </c>
      <c r="B27" s="20">
        <v>0.44299999999999995</v>
      </c>
      <c r="C27" s="10">
        <v>0.5</v>
      </c>
      <c r="D27" s="10">
        <v>0.54</v>
      </c>
      <c r="E27" s="10">
        <v>0.54</v>
      </c>
      <c r="F27" s="10">
        <v>0.54</v>
      </c>
    </row>
    <row r="28" spans="1:6" x14ac:dyDescent="0.25">
      <c r="A28" s="13" t="s">
        <v>28</v>
      </c>
      <c r="B28" s="20">
        <v>158.9</v>
      </c>
      <c r="C28" s="10">
        <v>158.9</v>
      </c>
      <c r="D28" s="10">
        <v>60</v>
      </c>
      <c r="E28" s="10">
        <v>60</v>
      </c>
      <c r="F28" s="10">
        <v>60</v>
      </c>
    </row>
    <row r="29" spans="1:6" x14ac:dyDescent="0.25">
      <c r="A29" s="13" t="s">
        <v>29</v>
      </c>
      <c r="B29" s="20">
        <v>206.41499999999999</v>
      </c>
      <c r="C29" s="10">
        <v>318.75100000000003</v>
      </c>
      <c r="D29" s="10">
        <v>231.87700000000001</v>
      </c>
      <c r="E29" s="10">
        <v>348.34800000000001</v>
      </c>
      <c r="F29" s="10">
        <v>327.71700000000004</v>
      </c>
    </row>
    <row r="30" spans="1:6" x14ac:dyDescent="0.25">
      <c r="A30" s="12"/>
      <c r="B30" s="21"/>
      <c r="C30" s="9"/>
      <c r="D30" s="9"/>
      <c r="E30" s="9"/>
      <c r="F30" s="9"/>
    </row>
    <row r="31" spans="1:6" x14ac:dyDescent="0.25">
      <c r="A31" s="1" t="s">
        <v>30</v>
      </c>
      <c r="B31" s="16">
        <f>+B32+B36+B47+B52+B56+B62+B82</f>
        <v>45107.959000000003</v>
      </c>
      <c r="C31" s="8">
        <v>43806.245999999999</v>
      </c>
      <c r="D31" s="8">
        <v>45913.123</v>
      </c>
      <c r="E31" s="8">
        <v>37947.295999999995</v>
      </c>
      <c r="F31" s="8">
        <v>44745.405999999995</v>
      </c>
    </row>
    <row r="32" spans="1:6" x14ac:dyDescent="0.25">
      <c r="A32" s="1" t="s">
        <v>31</v>
      </c>
      <c r="B32" s="16">
        <f t="shared" ref="B32" si="6">+B33+B34+B35</f>
        <v>2082.9499999999998</v>
      </c>
      <c r="C32" s="10">
        <v>2039.6</v>
      </c>
      <c r="D32" s="10">
        <v>2224.7520000000004</v>
      </c>
      <c r="E32" s="10">
        <v>1563.9079999999999</v>
      </c>
      <c r="F32" s="10">
        <v>2109.0880000000002</v>
      </c>
    </row>
    <row r="33" spans="1:6" x14ac:dyDescent="0.25">
      <c r="A33" s="13" t="s">
        <v>32</v>
      </c>
      <c r="B33" s="19">
        <v>1743.35</v>
      </c>
      <c r="C33" s="10">
        <v>1695</v>
      </c>
      <c r="D33" s="10">
        <v>1863.0640000000001</v>
      </c>
      <c r="E33" s="10">
        <v>1214.808</v>
      </c>
      <c r="F33" s="10">
        <v>1747.4</v>
      </c>
    </row>
    <row r="34" spans="1:6" x14ac:dyDescent="0.25">
      <c r="A34" s="13" t="s">
        <v>33</v>
      </c>
      <c r="B34" s="19">
        <v>259.10000000000002</v>
      </c>
      <c r="C34" s="10">
        <v>259.10000000000002</v>
      </c>
      <c r="D34" s="10">
        <v>272.88799999999998</v>
      </c>
      <c r="E34" s="10">
        <v>259.10000000000002</v>
      </c>
      <c r="F34" s="10">
        <v>272.88799999999998</v>
      </c>
    </row>
    <row r="35" spans="1:6" x14ac:dyDescent="0.25">
      <c r="A35" s="13" t="s">
        <v>34</v>
      </c>
      <c r="B35" s="19">
        <v>80.5</v>
      </c>
      <c r="C35" s="10">
        <v>85.5</v>
      </c>
      <c r="D35" s="10">
        <v>88.8</v>
      </c>
      <c r="E35" s="10">
        <v>90</v>
      </c>
      <c r="F35" s="10">
        <v>88.8</v>
      </c>
    </row>
    <row r="36" spans="1:6" x14ac:dyDescent="0.25">
      <c r="A36" s="1" t="s">
        <v>35</v>
      </c>
      <c r="B36" s="17">
        <f t="shared" ref="B36" si="7">SUM(B37:B46)</f>
        <v>28947.596000000001</v>
      </c>
      <c r="C36" s="8">
        <v>27804.083999999999</v>
      </c>
      <c r="D36" s="8">
        <v>28237.159</v>
      </c>
      <c r="E36" s="8">
        <v>22841.232</v>
      </c>
      <c r="F36" s="8">
        <v>28162.367999999999</v>
      </c>
    </row>
    <row r="37" spans="1:6" x14ac:dyDescent="0.25">
      <c r="A37" s="13" t="s">
        <v>36</v>
      </c>
      <c r="B37" s="20">
        <v>10560.95</v>
      </c>
      <c r="C37" s="10">
        <v>10030.450000000001</v>
      </c>
      <c r="D37" s="10">
        <v>9827.6</v>
      </c>
      <c r="E37" s="10">
        <v>9268.7119999999995</v>
      </c>
      <c r="F37" s="10">
        <v>9674.9500000000007</v>
      </c>
    </row>
    <row r="38" spans="1:6" x14ac:dyDescent="0.25">
      <c r="A38" s="13" t="s">
        <v>37</v>
      </c>
      <c r="B38" s="20">
        <v>4368.6130000000003</v>
      </c>
      <c r="C38" s="10">
        <v>3931</v>
      </c>
      <c r="D38" s="10">
        <v>4534.6970000000001</v>
      </c>
      <c r="E38" s="10">
        <v>3000</v>
      </c>
      <c r="F38" s="10">
        <v>4153.1499999999996</v>
      </c>
    </row>
    <row r="39" spans="1:6" x14ac:dyDescent="0.25">
      <c r="A39" s="13" t="s">
        <v>38</v>
      </c>
      <c r="B39" s="20">
        <v>4543.3620000000001</v>
      </c>
      <c r="C39" s="10">
        <v>4779</v>
      </c>
      <c r="D39" s="10">
        <v>4543.3620000000001</v>
      </c>
      <c r="E39" s="10">
        <v>3452.3620000000001</v>
      </c>
      <c r="F39" s="10">
        <v>4829</v>
      </c>
    </row>
    <row r="40" spans="1:6" x14ac:dyDescent="0.25">
      <c r="A40" s="13" t="s">
        <v>39</v>
      </c>
      <c r="B40" s="20">
        <v>80</v>
      </c>
      <c r="C40" s="10">
        <v>75</v>
      </c>
      <c r="D40" s="10">
        <v>90</v>
      </c>
      <c r="E40" s="10">
        <v>80</v>
      </c>
      <c r="F40" s="10">
        <v>85</v>
      </c>
    </row>
    <row r="41" spans="1:6" x14ac:dyDescent="0.25">
      <c r="A41" s="13" t="s">
        <v>40</v>
      </c>
      <c r="B41" s="20">
        <v>60</v>
      </c>
      <c r="C41" s="10">
        <v>55</v>
      </c>
      <c r="D41" s="10">
        <v>60</v>
      </c>
      <c r="E41" s="10">
        <v>30</v>
      </c>
      <c r="F41" s="10">
        <v>60</v>
      </c>
    </row>
    <row r="42" spans="1:6" x14ac:dyDescent="0.25">
      <c r="A42" s="13" t="s">
        <v>41</v>
      </c>
      <c r="B42" s="20">
        <v>4301.3010000000004</v>
      </c>
      <c r="C42" s="10">
        <v>3890</v>
      </c>
      <c r="D42" s="10">
        <v>4113.2299999999996</v>
      </c>
      <c r="E42" s="10">
        <v>3430.8879999999999</v>
      </c>
      <c r="F42" s="10">
        <v>4083.3240000000001</v>
      </c>
    </row>
    <row r="43" spans="1:6" x14ac:dyDescent="0.25">
      <c r="A43" s="13" t="s">
        <v>42</v>
      </c>
      <c r="B43" s="20">
        <v>355.7</v>
      </c>
      <c r="C43" s="10">
        <v>345.2</v>
      </c>
      <c r="D43" s="10">
        <v>290.7</v>
      </c>
      <c r="E43" s="10">
        <v>355.7</v>
      </c>
      <c r="F43" s="10">
        <v>345.2</v>
      </c>
    </row>
    <row r="44" spans="1:6" x14ac:dyDescent="0.25">
      <c r="A44" s="13" t="s">
        <v>43</v>
      </c>
      <c r="B44" s="20">
        <v>850.33400000000006</v>
      </c>
      <c r="C44" s="10">
        <v>770.33400000000006</v>
      </c>
      <c r="D44" s="10">
        <v>850.33399999999995</v>
      </c>
      <c r="E44" s="10">
        <v>770.33399999999995</v>
      </c>
      <c r="F44" s="10">
        <v>902.79399999999998</v>
      </c>
    </row>
    <row r="45" spans="1:6" x14ac:dyDescent="0.25">
      <c r="A45" s="13" t="s">
        <v>44</v>
      </c>
      <c r="B45" s="20">
        <v>3827.2359999999999</v>
      </c>
      <c r="C45" s="10">
        <v>3928</v>
      </c>
      <c r="D45" s="10">
        <v>3827.2359999999999</v>
      </c>
      <c r="E45" s="10">
        <v>2453.2359999999999</v>
      </c>
      <c r="F45" s="10">
        <v>4028.85</v>
      </c>
    </row>
    <row r="46" spans="1:6" x14ac:dyDescent="0.25">
      <c r="A46" s="13" t="s">
        <v>45</v>
      </c>
      <c r="B46" s="20">
        <v>0.1</v>
      </c>
      <c r="C46" s="10">
        <v>0.1</v>
      </c>
      <c r="D46" s="10">
        <v>100</v>
      </c>
      <c r="E46" s="10">
        <v>0</v>
      </c>
      <c r="F46" s="10">
        <v>0.1</v>
      </c>
    </row>
    <row r="47" spans="1:6" x14ac:dyDescent="0.25">
      <c r="A47" s="1" t="s">
        <v>46</v>
      </c>
      <c r="B47" s="17">
        <f t="shared" ref="B47" si="8">SUM(B48:B51)</f>
        <v>1452.5</v>
      </c>
      <c r="C47" s="8">
        <v>1452.5</v>
      </c>
      <c r="D47" s="8">
        <v>1513</v>
      </c>
      <c r="E47" s="8">
        <v>1400</v>
      </c>
      <c r="F47" s="8">
        <v>1513</v>
      </c>
    </row>
    <row r="48" spans="1:6" x14ac:dyDescent="0.25">
      <c r="A48" s="13" t="s">
        <v>47</v>
      </c>
      <c r="B48" s="20">
        <v>430.5</v>
      </c>
      <c r="C48" s="10">
        <v>430.5</v>
      </c>
      <c r="D48" s="10">
        <v>479</v>
      </c>
      <c r="E48" s="10">
        <v>410.5</v>
      </c>
      <c r="F48" s="10">
        <v>479</v>
      </c>
    </row>
    <row r="49" spans="1:6" x14ac:dyDescent="0.25">
      <c r="A49" s="13" t="s">
        <v>48</v>
      </c>
      <c r="B49" s="20">
        <v>930</v>
      </c>
      <c r="C49" s="10">
        <v>930</v>
      </c>
      <c r="D49" s="10">
        <v>937</v>
      </c>
      <c r="E49" s="10">
        <v>937</v>
      </c>
      <c r="F49" s="10">
        <v>937</v>
      </c>
    </row>
    <row r="50" spans="1:6" x14ac:dyDescent="0.25">
      <c r="A50" s="13" t="s">
        <v>49</v>
      </c>
      <c r="B50" s="20">
        <v>47</v>
      </c>
      <c r="C50" s="10">
        <v>47</v>
      </c>
      <c r="D50" s="10">
        <v>52</v>
      </c>
      <c r="E50" s="10">
        <v>22.5</v>
      </c>
      <c r="F50" s="10">
        <v>52</v>
      </c>
    </row>
    <row r="51" spans="1:6" x14ac:dyDescent="0.25">
      <c r="A51" s="13" t="s">
        <v>50</v>
      </c>
      <c r="B51" s="20">
        <v>45</v>
      </c>
      <c r="C51" s="10">
        <v>45</v>
      </c>
      <c r="D51" s="10">
        <v>45</v>
      </c>
      <c r="E51" s="10">
        <v>30</v>
      </c>
      <c r="F51" s="10">
        <v>45</v>
      </c>
    </row>
    <row r="52" spans="1:6" x14ac:dyDescent="0.25">
      <c r="A52" s="1" t="s">
        <v>51</v>
      </c>
      <c r="B52" s="17">
        <f t="shared" ref="B52" si="9">SUM(B53:B55)</f>
        <v>110</v>
      </c>
      <c r="C52" s="10">
        <v>79</v>
      </c>
      <c r="D52" s="10">
        <v>50</v>
      </c>
      <c r="E52" s="10">
        <v>40</v>
      </c>
      <c r="F52" s="10">
        <v>55</v>
      </c>
    </row>
    <row r="53" spans="1:6" x14ac:dyDescent="0.25">
      <c r="A53" s="13" t="s">
        <v>52</v>
      </c>
      <c r="B53" s="20">
        <v>38</v>
      </c>
      <c r="C53" s="10">
        <v>38</v>
      </c>
      <c r="D53" s="10">
        <v>40</v>
      </c>
      <c r="E53" s="10">
        <v>30</v>
      </c>
      <c r="F53" s="10">
        <v>40</v>
      </c>
    </row>
    <row r="54" spans="1:6" x14ac:dyDescent="0.25">
      <c r="A54" s="13" t="s">
        <v>53</v>
      </c>
      <c r="B54" s="20">
        <v>52</v>
      </c>
      <c r="C54" s="10">
        <v>26</v>
      </c>
      <c r="D54" s="10">
        <v>10</v>
      </c>
      <c r="E54" s="10">
        <v>10</v>
      </c>
      <c r="F54" s="10">
        <v>10</v>
      </c>
    </row>
    <row r="55" spans="1:6" x14ac:dyDescent="0.25">
      <c r="A55" s="13" t="s">
        <v>54</v>
      </c>
      <c r="B55" s="20">
        <v>20</v>
      </c>
      <c r="C55" s="10">
        <v>15</v>
      </c>
      <c r="D55" s="10">
        <v>0</v>
      </c>
      <c r="E55" s="10">
        <v>0</v>
      </c>
      <c r="F55" s="10">
        <v>5</v>
      </c>
    </row>
    <row r="56" spans="1:6" x14ac:dyDescent="0.25">
      <c r="A56" s="1" t="s">
        <v>55</v>
      </c>
      <c r="B56" s="17">
        <f t="shared" ref="B56" si="10">SUM(B57:B61)</f>
        <v>9013.7129999999997</v>
      </c>
      <c r="C56" s="8">
        <v>8933.0069999999996</v>
      </c>
      <c r="D56" s="8">
        <v>9107.7070000000003</v>
      </c>
      <c r="E56" s="8">
        <v>9861.1149999999998</v>
      </c>
      <c r="F56" s="8">
        <v>8982.1</v>
      </c>
    </row>
    <row r="57" spans="1:6" x14ac:dyDescent="0.25">
      <c r="A57" s="13" t="s">
        <v>56</v>
      </c>
      <c r="B57" s="20">
        <v>1466</v>
      </c>
      <c r="C57" s="10">
        <v>1400</v>
      </c>
      <c r="D57" s="10">
        <v>1566.183</v>
      </c>
      <c r="E57" s="10">
        <v>1566.183</v>
      </c>
      <c r="F57" s="10">
        <v>1400</v>
      </c>
    </row>
    <row r="58" spans="1:6" x14ac:dyDescent="0.25">
      <c r="A58" s="13" t="s">
        <v>57</v>
      </c>
      <c r="B58" s="20">
        <v>921</v>
      </c>
      <c r="C58" s="10">
        <v>870</v>
      </c>
      <c r="D58" s="10">
        <v>921</v>
      </c>
      <c r="E58" s="10">
        <v>921</v>
      </c>
      <c r="F58" s="10">
        <v>884.2</v>
      </c>
    </row>
    <row r="59" spans="1:6" x14ac:dyDescent="0.25">
      <c r="A59" s="13" t="s">
        <v>58</v>
      </c>
      <c r="B59" s="20">
        <v>460.73899999999998</v>
      </c>
      <c r="C59" s="10">
        <v>410.45800000000003</v>
      </c>
      <c r="D59" s="10">
        <v>411.05</v>
      </c>
      <c r="E59" s="10">
        <v>420.45800000000003</v>
      </c>
      <c r="F59" s="10">
        <v>411.05</v>
      </c>
    </row>
    <row r="60" spans="1:6" x14ac:dyDescent="0.25">
      <c r="A60" s="13" t="s">
        <v>59</v>
      </c>
      <c r="B60" s="20">
        <v>112.925</v>
      </c>
      <c r="C60" s="10">
        <v>119.152</v>
      </c>
      <c r="D60" s="10">
        <v>125.425</v>
      </c>
      <c r="E60" s="10">
        <v>125.425</v>
      </c>
      <c r="F60" s="10">
        <v>125.425</v>
      </c>
    </row>
    <row r="61" spans="1:6" x14ac:dyDescent="0.25">
      <c r="A61" s="13" t="s">
        <v>60</v>
      </c>
      <c r="B61" s="20">
        <v>6053.049</v>
      </c>
      <c r="C61" s="10">
        <v>6133.3969999999999</v>
      </c>
      <c r="D61" s="10">
        <v>6084.049</v>
      </c>
      <c r="E61" s="10">
        <v>6828.049</v>
      </c>
      <c r="F61" s="10">
        <v>6161.4250000000002</v>
      </c>
    </row>
    <row r="62" spans="1:6" x14ac:dyDescent="0.25">
      <c r="A62" s="1" t="s">
        <v>61</v>
      </c>
      <c r="B62" s="17">
        <f>SUM(B63:B81)</f>
        <v>2763.1170000000002</v>
      </c>
      <c r="C62" s="8">
        <v>2740.7449999999999</v>
      </c>
      <c r="D62" s="8">
        <v>4002.4050000000002</v>
      </c>
      <c r="E62" s="8">
        <v>1720.4119999999998</v>
      </c>
      <c r="F62" s="8">
        <v>3145.75</v>
      </c>
    </row>
    <row r="63" spans="1:6" x14ac:dyDescent="0.25">
      <c r="A63" s="13" t="s">
        <v>62</v>
      </c>
      <c r="B63" s="20">
        <v>508.6</v>
      </c>
      <c r="C63" s="10">
        <v>436.92</v>
      </c>
      <c r="D63" s="10">
        <v>459.8</v>
      </c>
      <c r="E63" s="10">
        <v>0</v>
      </c>
      <c r="F63" s="10">
        <v>474.53500000000003</v>
      </c>
    </row>
    <row r="64" spans="1:6" x14ac:dyDescent="0.25">
      <c r="A64" s="14" t="s">
        <v>63</v>
      </c>
      <c r="B64" s="20">
        <v>0</v>
      </c>
      <c r="C64" s="10">
        <v>0</v>
      </c>
      <c r="D64" s="10">
        <v>750.35199999999998</v>
      </c>
      <c r="E64" s="10">
        <v>0</v>
      </c>
      <c r="F64" s="10">
        <v>0</v>
      </c>
    </row>
    <row r="65" spans="1:8" x14ac:dyDescent="0.25">
      <c r="A65" s="14" t="s">
        <v>91</v>
      </c>
      <c r="B65" s="20"/>
      <c r="C65" s="10">
        <v>0</v>
      </c>
      <c r="D65" s="10">
        <v>249.83799999999999</v>
      </c>
      <c r="E65" s="10">
        <v>0</v>
      </c>
      <c r="F65" s="10">
        <v>0</v>
      </c>
    </row>
    <row r="66" spans="1:8" x14ac:dyDescent="0.25">
      <c r="A66" s="13" t="s">
        <v>64</v>
      </c>
      <c r="B66" s="20">
        <v>150.19999999999999</v>
      </c>
      <c r="C66" s="10">
        <v>150.19999999999999</v>
      </c>
      <c r="D66" s="10">
        <v>150.19999999999999</v>
      </c>
      <c r="E66" s="10">
        <v>139.57499999999999</v>
      </c>
      <c r="F66" s="10">
        <v>150.19999999999999</v>
      </c>
      <c r="H66" s="3"/>
    </row>
    <row r="67" spans="1:8" x14ac:dyDescent="0.25">
      <c r="A67" s="13" t="s">
        <v>65</v>
      </c>
      <c r="B67" s="20">
        <v>206.5</v>
      </c>
      <c r="C67" s="10">
        <v>206.5</v>
      </c>
      <c r="D67" s="10">
        <v>233.322</v>
      </c>
      <c r="E67" s="10">
        <v>206.5</v>
      </c>
      <c r="F67" s="10">
        <v>206.5</v>
      </c>
    </row>
    <row r="68" spans="1:8" x14ac:dyDescent="0.25">
      <c r="A68" s="13" t="s">
        <v>66</v>
      </c>
      <c r="B68" s="20">
        <v>1430.258</v>
      </c>
      <c r="C68" s="10">
        <v>1380.2560000000001</v>
      </c>
      <c r="D68" s="10">
        <v>1430.2560000000001</v>
      </c>
      <c r="E68" s="10">
        <v>1097.01</v>
      </c>
      <c r="F68" s="10">
        <v>1480.2560000000001</v>
      </c>
    </row>
    <row r="69" spans="1:8" x14ac:dyDescent="0.25">
      <c r="A69" s="13" t="s">
        <v>67</v>
      </c>
      <c r="B69" s="20">
        <v>125</v>
      </c>
      <c r="C69" s="10">
        <v>125</v>
      </c>
      <c r="D69" s="10">
        <v>150</v>
      </c>
      <c r="E69" s="10">
        <v>0</v>
      </c>
      <c r="F69" s="10">
        <v>150</v>
      </c>
    </row>
    <row r="70" spans="1:8" x14ac:dyDescent="0.25">
      <c r="A70" s="13" t="s">
        <v>93</v>
      </c>
      <c r="B70" s="20">
        <v>0</v>
      </c>
      <c r="C70" s="10">
        <v>0</v>
      </c>
      <c r="D70" s="10">
        <v>0</v>
      </c>
      <c r="E70" s="10">
        <v>0</v>
      </c>
      <c r="F70" s="10">
        <v>0</v>
      </c>
    </row>
    <row r="71" spans="1:8" x14ac:dyDescent="0.25">
      <c r="A71" s="14" t="s">
        <v>68</v>
      </c>
      <c r="B71" s="20">
        <v>0</v>
      </c>
      <c r="C71" s="10">
        <v>0</v>
      </c>
      <c r="D71" s="10">
        <v>5</v>
      </c>
      <c r="E71" s="10">
        <v>0</v>
      </c>
      <c r="F71" s="10">
        <v>0</v>
      </c>
    </row>
    <row r="72" spans="1:8" x14ac:dyDescent="0.25">
      <c r="A72" s="13" t="s">
        <v>69</v>
      </c>
      <c r="B72" s="20">
        <v>10</v>
      </c>
      <c r="C72" s="10">
        <v>10</v>
      </c>
      <c r="D72" s="10">
        <v>0</v>
      </c>
      <c r="E72" s="10">
        <v>0</v>
      </c>
      <c r="F72" s="10">
        <v>10</v>
      </c>
    </row>
    <row r="73" spans="1:8" x14ac:dyDescent="0.25">
      <c r="A73" s="13" t="s">
        <v>70</v>
      </c>
      <c r="B73" s="20">
        <v>0</v>
      </c>
      <c r="C73" s="10">
        <v>0</v>
      </c>
      <c r="D73" s="10">
        <v>75</v>
      </c>
      <c r="E73" s="10">
        <v>0</v>
      </c>
      <c r="F73" s="10">
        <v>75</v>
      </c>
    </row>
    <row r="74" spans="1:8" x14ac:dyDescent="0.25">
      <c r="A74" s="13" t="s">
        <v>71</v>
      </c>
      <c r="B74" s="20">
        <v>0</v>
      </c>
      <c r="C74" s="10">
        <v>0</v>
      </c>
      <c r="D74" s="10">
        <v>84.378</v>
      </c>
      <c r="E74" s="10">
        <v>0</v>
      </c>
      <c r="F74" s="10">
        <v>0</v>
      </c>
    </row>
    <row r="75" spans="1:8" x14ac:dyDescent="0.25">
      <c r="A75" s="13" t="s">
        <v>72</v>
      </c>
      <c r="B75" s="20">
        <v>43.61</v>
      </c>
      <c r="C75" s="10">
        <v>87.22</v>
      </c>
      <c r="D75" s="10">
        <v>43.61</v>
      </c>
      <c r="E75" s="10">
        <v>43.61</v>
      </c>
      <c r="F75" s="10">
        <v>43.61</v>
      </c>
    </row>
    <row r="76" spans="1:8" x14ac:dyDescent="0.25">
      <c r="A76" s="15" t="s">
        <v>73</v>
      </c>
      <c r="B76" s="20">
        <v>54.649000000000001</v>
      </c>
      <c r="C76" s="10">
        <v>54.649000000000001</v>
      </c>
      <c r="D76" s="10">
        <v>54.649000000000001</v>
      </c>
      <c r="E76" s="10">
        <v>32.417000000000002</v>
      </c>
      <c r="F76" s="10">
        <v>54.649000000000001</v>
      </c>
    </row>
    <row r="77" spans="1:8" x14ac:dyDescent="0.25">
      <c r="A77" s="13" t="s">
        <v>74</v>
      </c>
      <c r="B77" s="20">
        <v>171.3</v>
      </c>
      <c r="C77" s="10">
        <v>197</v>
      </c>
      <c r="D77" s="10">
        <v>197</v>
      </c>
      <c r="E77" s="10">
        <v>171.3</v>
      </c>
      <c r="F77" s="10">
        <v>197</v>
      </c>
    </row>
    <row r="78" spans="1:8" x14ac:dyDescent="0.25">
      <c r="A78" s="14" t="s">
        <v>75</v>
      </c>
      <c r="B78" s="20">
        <v>0</v>
      </c>
      <c r="C78" s="10">
        <v>50</v>
      </c>
      <c r="D78" s="10">
        <v>15</v>
      </c>
      <c r="E78" s="10">
        <v>0</v>
      </c>
      <c r="F78" s="10">
        <v>200</v>
      </c>
    </row>
    <row r="79" spans="1:8" x14ac:dyDescent="0.25">
      <c r="A79" s="13" t="s">
        <v>76</v>
      </c>
      <c r="B79" s="20">
        <v>43</v>
      </c>
      <c r="C79" s="10">
        <v>43</v>
      </c>
      <c r="D79" s="10">
        <v>54</v>
      </c>
      <c r="E79" s="10">
        <v>30</v>
      </c>
      <c r="F79" s="10">
        <v>54</v>
      </c>
    </row>
    <row r="80" spans="1:8" x14ac:dyDescent="0.25">
      <c r="A80" s="13" t="s">
        <v>77</v>
      </c>
      <c r="B80" s="20">
        <v>0</v>
      </c>
      <c r="C80" s="10">
        <v>0</v>
      </c>
      <c r="D80" s="10">
        <v>50</v>
      </c>
      <c r="E80" s="10">
        <v>0</v>
      </c>
      <c r="F80" s="10">
        <v>50</v>
      </c>
    </row>
    <row r="81" spans="1:6" x14ac:dyDescent="0.25">
      <c r="A81" s="13" t="s">
        <v>78</v>
      </c>
      <c r="B81" s="20">
        <v>20</v>
      </c>
      <c r="C81" s="10">
        <v>0</v>
      </c>
      <c r="D81" s="10">
        <v>0</v>
      </c>
      <c r="E81" s="10">
        <v>0</v>
      </c>
      <c r="F81" s="10">
        <v>0</v>
      </c>
    </row>
    <row r="82" spans="1:6" x14ac:dyDescent="0.25">
      <c r="A82" s="1" t="s">
        <v>79</v>
      </c>
      <c r="B82" s="17">
        <f>SUM(B83:B85)</f>
        <v>738.08299999999997</v>
      </c>
      <c r="C82" s="8">
        <v>757.31000000000006</v>
      </c>
      <c r="D82" s="8">
        <v>778.1</v>
      </c>
      <c r="E82" s="8">
        <v>520.62900000000002</v>
      </c>
      <c r="F82" s="8">
        <v>778.10000000000014</v>
      </c>
    </row>
    <row r="83" spans="1:6" x14ac:dyDescent="0.25">
      <c r="A83" s="13" t="s">
        <v>80</v>
      </c>
      <c r="B83" s="20">
        <v>57.5</v>
      </c>
      <c r="C83" s="10">
        <v>98.860000000000014</v>
      </c>
      <c r="D83" s="10">
        <v>84.7</v>
      </c>
      <c r="E83" s="10">
        <v>79.599999999999994</v>
      </c>
      <c r="F83" s="10">
        <v>84.699999999999989</v>
      </c>
    </row>
    <row r="84" spans="1:6" x14ac:dyDescent="0.25">
      <c r="A84" s="13" t="s">
        <v>92</v>
      </c>
      <c r="B84" s="20">
        <v>593.58299999999997</v>
      </c>
      <c r="C84" s="10">
        <v>571.45000000000005</v>
      </c>
      <c r="D84" s="10">
        <v>593.4</v>
      </c>
      <c r="E84" s="10">
        <v>354.029</v>
      </c>
      <c r="F84" s="10">
        <v>593.40000000000009</v>
      </c>
    </row>
    <row r="85" spans="1:6" x14ac:dyDescent="0.25">
      <c r="A85" s="13" t="s">
        <v>81</v>
      </c>
      <c r="B85" s="20">
        <v>87</v>
      </c>
      <c r="C85" s="10">
        <v>87</v>
      </c>
      <c r="D85" s="10">
        <v>100</v>
      </c>
      <c r="E85" s="10">
        <v>87</v>
      </c>
      <c r="F85" s="10">
        <v>100</v>
      </c>
    </row>
    <row r="86" spans="1:6" x14ac:dyDescent="0.25">
      <c r="A86" s="13"/>
      <c r="B86" s="18"/>
      <c r="C86" s="9"/>
      <c r="D86" s="9"/>
      <c r="E86" s="9"/>
      <c r="F86" s="9"/>
    </row>
    <row r="87" spans="1:6" x14ac:dyDescent="0.25">
      <c r="A87" s="1" t="s">
        <v>82</v>
      </c>
      <c r="B87" s="20">
        <v>-242</v>
      </c>
      <c r="C87" s="8">
        <v>-2277.9660000000003</v>
      </c>
      <c r="D87" s="8">
        <v>159.86999999999989</v>
      </c>
      <c r="E87" s="8">
        <v>-816.16099999999994</v>
      </c>
      <c r="F87" s="8">
        <v>-171</v>
      </c>
    </row>
    <row r="88" spans="1:6" x14ac:dyDescent="0.25">
      <c r="A88" s="12"/>
      <c r="B88" s="18"/>
      <c r="C88" s="9"/>
      <c r="D88" s="9"/>
      <c r="E88" s="9"/>
      <c r="F88" s="9"/>
    </row>
    <row r="89" spans="1:6" x14ac:dyDescent="0.25">
      <c r="A89" s="1" t="s">
        <v>83</v>
      </c>
      <c r="B89" s="22">
        <f t="shared" ref="B89" si="11">+B90+B91</f>
        <v>2043.3309999999999</v>
      </c>
      <c r="C89" s="8">
        <v>1859.107</v>
      </c>
      <c r="D89" s="8">
        <v>2043.3309999999999</v>
      </c>
      <c r="E89" s="8">
        <v>1240</v>
      </c>
      <c r="F89" s="8">
        <v>1971</v>
      </c>
    </row>
    <row r="90" spans="1:6" x14ac:dyDescent="0.25">
      <c r="A90" s="13" t="s">
        <v>84</v>
      </c>
      <c r="B90" s="23">
        <v>1800</v>
      </c>
      <c r="C90" s="10">
        <v>1619.107</v>
      </c>
      <c r="D90" s="10">
        <v>1800</v>
      </c>
      <c r="E90" s="10">
        <v>1000</v>
      </c>
      <c r="F90" s="10">
        <v>1721</v>
      </c>
    </row>
    <row r="91" spans="1:6" x14ac:dyDescent="0.25">
      <c r="A91" s="13" t="s">
        <v>85</v>
      </c>
      <c r="B91" s="23">
        <v>243.33099999999999</v>
      </c>
      <c r="C91" s="10">
        <v>240</v>
      </c>
      <c r="D91" s="10">
        <v>243.33099999999999</v>
      </c>
      <c r="E91" s="10">
        <v>240</v>
      </c>
      <c r="F91" s="10">
        <v>250</v>
      </c>
    </row>
    <row r="92" spans="1:6" x14ac:dyDescent="0.25">
      <c r="A92" s="12"/>
      <c r="B92" s="18"/>
      <c r="C92" s="9"/>
      <c r="D92" s="9"/>
      <c r="E92" s="9"/>
      <c r="F92" s="9"/>
    </row>
    <row r="93" spans="1:6" x14ac:dyDescent="0.25">
      <c r="A93" s="1" t="s">
        <v>86</v>
      </c>
      <c r="B93" s="17">
        <f t="shared" ref="B93" si="12">+B94+B95</f>
        <v>124.90400000000001</v>
      </c>
      <c r="C93" s="10">
        <v>124.504</v>
      </c>
      <c r="D93" s="10">
        <v>128.756</v>
      </c>
      <c r="E93" s="10">
        <v>117.504</v>
      </c>
      <c r="F93" s="10">
        <v>128.60399999999998</v>
      </c>
    </row>
    <row r="94" spans="1:6" x14ac:dyDescent="0.25">
      <c r="A94" s="13" t="s">
        <v>87</v>
      </c>
      <c r="B94" s="20">
        <v>122.4</v>
      </c>
      <c r="C94" s="10">
        <v>122</v>
      </c>
      <c r="D94" s="10">
        <v>126.1</v>
      </c>
      <c r="E94" s="10">
        <v>115</v>
      </c>
      <c r="F94" s="10">
        <v>126.1</v>
      </c>
    </row>
    <row r="95" spans="1:6" x14ac:dyDescent="0.25">
      <c r="A95" s="13" t="s">
        <v>88</v>
      </c>
      <c r="B95" s="20">
        <v>2.504</v>
      </c>
      <c r="C95" s="10">
        <v>2.504</v>
      </c>
      <c r="D95" s="10">
        <v>2.6560000000000001</v>
      </c>
      <c r="E95" s="10">
        <v>2.504</v>
      </c>
      <c r="F95" s="10">
        <v>2.504</v>
      </c>
    </row>
    <row r="96" spans="1:6" x14ac:dyDescent="0.25">
      <c r="A96" s="12" t="s">
        <v>94</v>
      </c>
      <c r="B96" s="11"/>
      <c r="C96" s="11"/>
      <c r="D96" s="11"/>
      <c r="E96" s="11"/>
      <c r="F96" s="11"/>
    </row>
    <row r="97" spans="1:6" x14ac:dyDescent="0.25">
      <c r="A97" s="12"/>
      <c r="B97" s="11"/>
      <c r="C97" s="11"/>
      <c r="D97" s="11"/>
      <c r="E97" s="11"/>
      <c r="F97" s="11"/>
    </row>
    <row r="98" spans="1:6" x14ac:dyDescent="0.25">
      <c r="A98" s="12"/>
      <c r="B98" s="11"/>
      <c r="C98" s="11"/>
      <c r="D98" s="11"/>
      <c r="E98" s="11"/>
      <c r="F98" s="11"/>
    </row>
    <row r="99" spans="1:6" x14ac:dyDescent="0.25">
      <c r="A99" s="4"/>
    </row>
    <row r="100" spans="1:6" x14ac:dyDescent="0.25">
      <c r="A100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18FD2A50C2694A8EB375EDE2C9DEE4" ma:contentTypeVersion="19" ma:contentTypeDescription="Create a new document." ma:contentTypeScope="" ma:versionID="9b854102db846246456ddf54cf3e0794">
  <xsd:schema xmlns:xsd="http://www.w3.org/2001/XMLSchema" xmlns:xs="http://www.w3.org/2001/XMLSchema" xmlns:p="http://schemas.microsoft.com/office/2006/metadata/properties" xmlns:ns2="9adc79e7-c224-45e2-b63c-ea0e833b9457" xmlns:ns3="9127c190-0a83-4a33-9e63-3ef6d2cea4ad" targetNamespace="http://schemas.microsoft.com/office/2006/metadata/properties" ma:root="true" ma:fieldsID="dbda6eb3169a535f20df547920184128" ns2:_="" ns3:_="">
    <xsd:import namespace="9adc79e7-c224-45e2-b63c-ea0e833b9457"/>
    <xsd:import namespace="9127c190-0a83-4a33-9e63-3ef6d2cea4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TEST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c79e7-c224-45e2-b63c-ea0e833b9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65de98a-db95-4956-a1d4-81b666a0bf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EST" ma:index="23" nillable="true" ma:displayName="TEST" ma:format="Dropdown" ma:internalName="TEST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c190-0a83-4a33-9e63-3ef6d2cea4a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87a717a-4e69-43e8-b169-04587a2f258d}" ma:internalName="TaxCatchAll" ma:showField="CatchAllData" ma:web="9127c190-0a83-4a33-9e63-3ef6d2cea4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2EB284-2E98-4792-B8CE-BE8A0C4A86F0}"/>
</file>

<file path=customXml/itemProps2.xml><?xml version="1.0" encoding="utf-8"?>
<ds:datastoreItem xmlns:ds="http://schemas.openxmlformats.org/officeDocument/2006/customXml" ds:itemID="{40D2F51B-8637-407F-99EF-56DFF626B8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Kosiak</dc:creator>
  <cp:lastModifiedBy>Kosiak</cp:lastModifiedBy>
  <dcterms:created xsi:type="dcterms:W3CDTF">2024-03-22T06:05:50Z</dcterms:created>
  <dcterms:modified xsi:type="dcterms:W3CDTF">2024-07-26T14:53:10Z</dcterms:modified>
</cp:coreProperties>
</file>