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ocuments\Steve\Steve Work\USGLC\FY24  Budget\"/>
    </mc:Choice>
  </mc:AlternateContent>
  <xr:revisionPtr revIDLastSave="0" documentId="13_ncr:1_{B735DE37-7275-480A-8D24-31D3EE2954B5}" xr6:coauthVersionLast="47" xr6:coauthVersionMax="47" xr10:uidLastSave="{00000000-0000-0000-0000-000000000000}"/>
  <bookViews>
    <workbookView xWindow="-108" yWindow="-108" windowWidth="23256" windowHeight="12576" xr2:uid="{5DD42AC9-9335-47E0-8972-3930AEF10E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9" i="1" l="1"/>
  <c r="F8" i="1"/>
  <c r="F15" i="1"/>
  <c r="F18" i="1"/>
  <c r="F21" i="1"/>
  <c r="F31" i="1"/>
  <c r="F35" i="1"/>
  <c r="F46" i="1"/>
  <c r="F51" i="1"/>
  <c r="E51" i="1"/>
  <c r="D51" i="1"/>
  <c r="F55" i="1"/>
  <c r="F61" i="1"/>
  <c r="F91" i="1"/>
  <c r="F87" i="1"/>
  <c r="E8" i="1"/>
  <c r="E15" i="1"/>
  <c r="E18" i="1"/>
  <c r="E21" i="1"/>
  <c r="E91" i="1"/>
  <c r="E87" i="1"/>
  <c r="E79" i="1"/>
  <c r="E61" i="1"/>
  <c r="E55" i="1"/>
  <c r="E46" i="1"/>
  <c r="E35" i="1"/>
  <c r="E31" i="1"/>
  <c r="D91" i="1"/>
  <c r="D87" i="1"/>
  <c r="D79" i="1"/>
  <c r="D61" i="1"/>
  <c r="D35" i="1"/>
  <c r="D31" i="1"/>
  <c r="D21" i="1"/>
  <c r="D18" i="1"/>
  <c r="D15" i="1"/>
  <c r="D8" i="1"/>
  <c r="D46" i="1"/>
  <c r="D55" i="1"/>
  <c r="E30" i="1" l="1"/>
  <c r="D30" i="1"/>
  <c r="E7" i="1"/>
  <c r="D7" i="1"/>
  <c r="E4" i="1" l="1"/>
  <c r="E2" i="1" s="1"/>
  <c r="F4" i="1"/>
  <c r="F5" i="1" s="1"/>
  <c r="D4" i="1"/>
  <c r="D2" i="1" s="1"/>
  <c r="F2" i="1" l="1"/>
  <c r="E5" i="1"/>
  <c r="D5" i="1"/>
  <c r="C35" i="1" l="1"/>
  <c r="B35" i="1"/>
  <c r="C61" i="1"/>
  <c r="B61" i="1"/>
  <c r="C91" i="1"/>
  <c r="B91" i="1"/>
  <c r="C87" i="1"/>
  <c r="B87" i="1"/>
  <c r="B79" i="1"/>
  <c r="C55" i="1"/>
  <c r="B55" i="1"/>
  <c r="B51" i="1"/>
  <c r="C46" i="1"/>
  <c r="B46" i="1"/>
  <c r="B31" i="1"/>
  <c r="C21" i="1"/>
  <c r="B21" i="1"/>
  <c r="B18" i="1"/>
  <c r="B15" i="1"/>
  <c r="B8" i="1"/>
  <c r="B30" i="1" l="1"/>
  <c r="C79" i="1"/>
  <c r="C51" i="1"/>
  <c r="B7" i="1"/>
  <c r="C8" i="1"/>
  <c r="C15" i="1"/>
  <c r="C18" i="1"/>
  <c r="C31" i="1"/>
  <c r="C30" i="1" l="1"/>
  <c r="B4" i="1"/>
  <c r="C7" i="1"/>
  <c r="B5" i="1" l="1"/>
  <c r="B2" i="1"/>
  <c r="C4" i="1"/>
  <c r="C2" i="1" s="1"/>
  <c r="C5" i="1" l="1"/>
</calcChain>
</file>

<file path=xl/sharedStrings.xml><?xml version="1.0" encoding="utf-8"?>
<sst xmlns="http://schemas.openxmlformats.org/spreadsheetml/2006/main" count="97" uniqueCount="93">
  <si>
    <t>(Dollars in millions)</t>
  </si>
  <si>
    <t>FY20 Total Enacted</t>
  </si>
  <si>
    <t>INTERNATIONAL AFFAIRS*</t>
  </si>
  <si>
    <t>STATE-FOREIGN OPERATIONS - 150 DISC</t>
  </si>
  <si>
    <t>STATE-FOREIGN OPERATIONS TOTAL DISC</t>
  </si>
  <si>
    <t xml:space="preserve"> </t>
  </si>
  <si>
    <t>STATE DEPARTMENT OPERATIONS</t>
  </si>
  <si>
    <t>Administration of Foreign Affairs</t>
  </si>
  <si>
    <t>Diplomatic Programs</t>
  </si>
  <si>
    <t>Capital Investment Fund</t>
  </si>
  <si>
    <t>State Department Office of the Inspector General</t>
  </si>
  <si>
    <t>Educational and Cultural Exchange Programs</t>
  </si>
  <si>
    <t>Embassy Security, Construction &amp; Maintenance</t>
  </si>
  <si>
    <t>Other</t>
  </si>
  <si>
    <t>International Organizations</t>
  </si>
  <si>
    <t>Contributions to International Organizations</t>
  </si>
  <si>
    <t>Contributions for International Peacekeeping Activities</t>
  </si>
  <si>
    <t>Agency for Global Media</t>
  </si>
  <si>
    <t>International Broadcasting Operations</t>
  </si>
  <si>
    <t>Broadcasting Capital Improvements</t>
  </si>
  <si>
    <t>Related Programs</t>
  </si>
  <si>
    <t>Asia Foundation</t>
  </si>
  <si>
    <t>East-West Center</t>
  </si>
  <si>
    <t>National Endowment for Democracy</t>
  </si>
  <si>
    <t>United States Institute for Peace</t>
  </si>
  <si>
    <t>FSO Retirement [mandatory; non-add]</t>
  </si>
  <si>
    <t>Non-150 accounts [non-add]</t>
  </si>
  <si>
    <t>FOREIGN OPERATIONS</t>
  </si>
  <si>
    <t>US Agency for International Development</t>
  </si>
  <si>
    <t>USAID Operating Expenses (OE)</t>
  </si>
  <si>
    <t>USAID Capital Investment Fund</t>
  </si>
  <si>
    <t>USAID Inspector General Operating Expenses (IG)</t>
  </si>
  <si>
    <t>Bilateral Economic Assistance</t>
  </si>
  <si>
    <t>Global Health Programs</t>
  </si>
  <si>
    <t>Development Assistance (DA)</t>
  </si>
  <si>
    <t>International Disaster Assistance</t>
  </si>
  <si>
    <t>Transition Initiatives (TI)</t>
  </si>
  <si>
    <t>Complex Crisis Fund</t>
  </si>
  <si>
    <t>Economic Support Fund (ESF)</t>
  </si>
  <si>
    <t>Democracy Fund</t>
  </si>
  <si>
    <t>Assistance for Europe, Eurasia, and Central Asia</t>
  </si>
  <si>
    <t>Migration and Refugee Assistance (MRA)</t>
  </si>
  <si>
    <t>U.S. Emergency Refugee &amp; Migration Assistance (ERMA)</t>
  </si>
  <si>
    <t>Independent Agencies</t>
  </si>
  <si>
    <t>Peace Corps</t>
  </si>
  <si>
    <t>Millennium Challenge Corporation</t>
  </si>
  <si>
    <t>Inter-American Foundation</t>
  </si>
  <si>
    <t>African Development Foundation</t>
  </si>
  <si>
    <t>Treasury Department</t>
  </si>
  <si>
    <t>Treasury Technical Assistance</t>
  </si>
  <si>
    <t>Debt Restructuring</t>
  </si>
  <si>
    <t>International Security Assistance</t>
  </si>
  <si>
    <t>International Narcotics Control &amp; Law Enforcement (INCLE)</t>
  </si>
  <si>
    <t>Nonproliferation, Anti-Terrorism, Demining (NADR)</t>
  </si>
  <si>
    <t>Peacekeeping Operations (PKO)</t>
  </si>
  <si>
    <t>International Military Education &amp; Training (IMET)</t>
  </si>
  <si>
    <t>Foreign Military Financing (FMF)</t>
  </si>
  <si>
    <t>Multilateral Economic Assistance</t>
  </si>
  <si>
    <t>International Organizations &amp; Programs (IO&amp;P)</t>
  </si>
  <si>
    <t>Global Environment Facility</t>
  </si>
  <si>
    <t>World Bank - IBRD</t>
  </si>
  <si>
    <t>International Development Association (IDA)</t>
  </si>
  <si>
    <t>Global Agriculture and Food Security Program</t>
  </si>
  <si>
    <t>Inter-American Development Bank</t>
  </si>
  <si>
    <t>Asian Development Bank</t>
  </si>
  <si>
    <t>Asian Development Fund</t>
  </si>
  <si>
    <t>African Development Bank</t>
  </si>
  <si>
    <t>African Development Fund</t>
  </si>
  <si>
    <t>International Fund for Agricultural Development</t>
  </si>
  <si>
    <t>Export and Investment Assistance</t>
  </si>
  <si>
    <t>Trade and Development Agency (TDA)</t>
  </si>
  <si>
    <t>Rescissions &amp; across-the-board cut &amp; "other"</t>
  </si>
  <si>
    <t>AGRICULTURE PROGRAMS</t>
  </si>
  <si>
    <t>P.L. 480 Title II</t>
  </si>
  <si>
    <t>McGovern-Dole International Food for Education</t>
  </si>
  <si>
    <t>OTHER APPROPRIATIONS</t>
  </si>
  <si>
    <t>International Trade Commission</t>
  </si>
  <si>
    <t>Foreign Claims Settlement Commission</t>
  </si>
  <si>
    <t>* Excludes emergency funding.</t>
  </si>
  <si>
    <t>FY21  Total Enacted</t>
  </si>
  <si>
    <t>International Monetary Fund (IMF)</t>
  </si>
  <si>
    <t>Tropical Forest and Coral Reef Conservation</t>
  </si>
  <si>
    <t>Clean Technology Fund</t>
  </si>
  <si>
    <t>Green Climate Fund (GCF)**</t>
  </si>
  <si>
    <t xml:space="preserve">Export-Import Bank of the United States </t>
  </si>
  <si>
    <t xml:space="preserve">International Development Finance Corporation (IFDC) </t>
  </si>
  <si>
    <t xml:space="preserve">Overseas Private Investment Corporation </t>
  </si>
  <si>
    <t>FY22  Total Enacted</t>
  </si>
  <si>
    <t>FY23 Total Enacted</t>
  </si>
  <si>
    <t>FY24 Request</t>
  </si>
  <si>
    <t>MDB Climate Trust Funds and Facilities</t>
  </si>
  <si>
    <t>Quality Infrastructure</t>
  </si>
  <si>
    <t>Treasury International Assistance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</si>
</sst>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414043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4" fillId="2" borderId="1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 wrapText="1"/>
    </xf>
    <xf numFmtId="0" fontId="2" fillId="0" borderId="3" xfId="0" applyFont="1" applyBorder="1"/>
    <xf numFmtId="0" fontId="2" fillId="0" borderId="0" xfId="0" applyFont="1"/>
    <xf numFmtId="3" fontId="0" fillId="0" borderId="0" xfId="0" applyNumberFormat="1"/>
    <xf numFmtId="0" fontId="0" fillId="0" borderId="3" xfId="0" applyBorder="1"/>
    <xf numFmtId="0" fontId="9" fillId="0" borderId="3" xfId="0" applyFont="1" applyBorder="1"/>
    <xf numFmtId="0" fontId="7" fillId="0" borderId="0" xfId="0" applyFont="1"/>
    <xf numFmtId="0" fontId="10" fillId="0" borderId="0" xfId="0" applyFont="1" applyAlignment="1">
      <alignment vertical="center"/>
    </xf>
    <xf numFmtId="164" fontId="0" fillId="0" borderId="0" xfId="1" applyNumberFormat="1" applyFont="1"/>
    <xf numFmtId="3" fontId="5" fillId="0" borderId="3" xfId="0" applyNumberFormat="1" applyFont="1" applyBorder="1" applyAlignment="1">
      <alignment horizontal="right" wrapText="1"/>
    </xf>
    <xf numFmtId="3" fontId="6" fillId="0" borderId="3" xfId="0" applyNumberFormat="1" applyFont="1" applyBorder="1"/>
    <xf numFmtId="3" fontId="7" fillId="0" borderId="0" xfId="0" applyNumberFormat="1" applyFont="1"/>
    <xf numFmtId="3" fontId="0" fillId="0" borderId="3" xfId="0" applyNumberFormat="1" applyBorder="1"/>
    <xf numFmtId="3" fontId="7" fillId="0" borderId="3" xfId="0" applyNumberFormat="1" applyFont="1" applyBorder="1"/>
    <xf numFmtId="3" fontId="8" fillId="0" borderId="0" xfId="0" applyNumberFormat="1" applyFont="1" applyAlignment="1">
      <alignment horizontal="right" wrapText="1"/>
    </xf>
    <xf numFmtId="3" fontId="8" fillId="0" borderId="3" xfId="0" applyNumberFormat="1" applyFont="1" applyBorder="1" applyAlignment="1">
      <alignment horizontal="right" wrapText="1"/>
    </xf>
    <xf numFmtId="166" fontId="0" fillId="0" borderId="3" xfId="0" applyNumberFormat="1" applyBorder="1"/>
    <xf numFmtId="3" fontId="5" fillId="0" borderId="3" xfId="0" applyNumberFormat="1" applyFont="1" applyBorder="1"/>
    <xf numFmtId="164" fontId="6" fillId="0" borderId="3" xfId="1" applyNumberFormat="1" applyFont="1" applyFill="1" applyBorder="1"/>
    <xf numFmtId="164" fontId="0" fillId="0" borderId="3" xfId="1" applyNumberFormat="1" applyFont="1" applyFill="1" applyBorder="1"/>
    <xf numFmtId="3" fontId="8" fillId="0" borderId="3" xfId="0" applyNumberFormat="1" applyFont="1" applyBorder="1"/>
    <xf numFmtId="0" fontId="11" fillId="0" borderId="3" xfId="0" applyFont="1" applyBorder="1"/>
    <xf numFmtId="3" fontId="11" fillId="0" borderId="3" xfId="0" applyNumberFormat="1" applyFont="1" applyBorder="1"/>
    <xf numFmtId="3" fontId="6" fillId="0" borderId="0" xfId="0" applyNumberFormat="1" applyFont="1"/>
    <xf numFmtId="165" fontId="2" fillId="0" borderId="3" xfId="1" applyNumberFormat="1" applyFont="1" applyBorder="1"/>
    <xf numFmtId="165" fontId="0" fillId="0" borderId="3" xfId="1" applyNumberFormat="1" applyFont="1" applyBorder="1"/>
    <xf numFmtId="165" fontId="7" fillId="0" borderId="3" xfId="1" applyNumberFormat="1" applyFont="1" applyBorder="1"/>
    <xf numFmtId="3" fontId="2" fillId="0" borderId="3" xfId="0" applyNumberFormat="1" applyFont="1" applyBorder="1"/>
    <xf numFmtId="164" fontId="0" fillId="0" borderId="0" xfId="1" applyNumberFormat="1" applyFont="1" applyBorder="1"/>
    <xf numFmtId="165" fontId="0" fillId="0" borderId="0" xfId="1" applyNumberFormat="1" applyFont="1"/>
    <xf numFmtId="0" fontId="3" fillId="2" borderId="0" xfId="0" applyFont="1" applyFill="1" applyAlignment="1">
      <alignment horizontal="center" wrapText="1"/>
    </xf>
    <xf numFmtId="165" fontId="5" fillId="0" borderId="3" xfId="1" applyNumberFormat="1" applyFont="1" applyBorder="1" applyAlignment="1">
      <alignment horizontal="right" wrapText="1"/>
    </xf>
    <xf numFmtId="165" fontId="6" fillId="0" borderId="3" xfId="1" applyNumberFormat="1" applyFont="1" applyBorder="1"/>
    <xf numFmtId="165" fontId="7" fillId="0" borderId="0" xfId="1" applyNumberFormat="1" applyFont="1"/>
    <xf numFmtId="165" fontId="0" fillId="0" borderId="0" xfId="0" applyNumberFormat="1"/>
    <xf numFmtId="3" fontId="3" fillId="2" borderId="0" xfId="0" applyNumberFormat="1" applyFont="1" applyFill="1" applyAlignment="1">
      <alignment horizontal="center" wrapText="1"/>
    </xf>
    <xf numFmtId="3" fontId="6" fillId="0" borderId="4" xfId="0" applyNumberFormat="1" applyFont="1" applyBorder="1"/>
    <xf numFmtId="165" fontId="5" fillId="0" borderId="4" xfId="1" applyNumberFormat="1" applyFont="1" applyBorder="1" applyAlignment="1">
      <alignment horizontal="right" wrapText="1"/>
    </xf>
    <xf numFmtId="165" fontId="0" fillId="0" borderId="4" xfId="1" applyNumberFormat="1" applyFont="1" applyBorder="1"/>
    <xf numFmtId="165" fontId="6" fillId="0" borderId="4" xfId="1" applyNumberFormat="1" applyFont="1" applyBorder="1"/>
    <xf numFmtId="0" fontId="9" fillId="0" borderId="3" xfId="0" applyFont="1" applyBorder="1" applyAlignment="1">
      <alignment horizontal="left"/>
    </xf>
    <xf numFmtId="0" fontId="0" fillId="0" borderId="4" xfId="0" applyBorder="1"/>
    <xf numFmtId="3" fontId="0" fillId="0" borderId="0" xfId="0" applyNumberFormat="1" applyBorder="1"/>
    <xf numFmtId="165" fontId="0" fillId="0" borderId="0" xfId="1" applyNumberFormat="1" applyFont="1" applyBorder="1"/>
    <xf numFmtId="165" fontId="2" fillId="0" borderId="0" xfId="1" applyNumberFormat="1" applyFont="1"/>
    <xf numFmtId="3" fontId="5" fillId="0" borderId="3" xfId="1" applyNumberFormat="1" applyFont="1" applyBorder="1" applyAlignment="1">
      <alignment horizontal="right" wrapText="1"/>
    </xf>
    <xf numFmtId="3" fontId="0" fillId="0" borderId="0" xfId="1" applyNumberFormat="1" applyFont="1"/>
    <xf numFmtId="3" fontId="6" fillId="0" borderId="3" xfId="1" applyNumberFormat="1" applyFont="1" applyBorder="1"/>
    <xf numFmtId="3" fontId="0" fillId="0" borderId="0" xfId="1" applyNumberFormat="1" applyFont="1" applyBorder="1"/>
    <xf numFmtId="3" fontId="2" fillId="0" borderId="3" xfId="1" applyNumberFormat="1" applyFont="1" applyBorder="1"/>
    <xf numFmtId="3" fontId="0" fillId="0" borderId="3" xfId="1" applyNumberFormat="1" applyFont="1" applyBorder="1"/>
    <xf numFmtId="3" fontId="5" fillId="0" borderId="3" xfId="1" applyNumberFormat="1" applyFont="1" applyBorder="1"/>
    <xf numFmtId="3" fontId="9" fillId="0" borderId="3" xfId="1" applyNumberFormat="1" applyFont="1" applyBorder="1"/>
    <xf numFmtId="3" fontId="11" fillId="0" borderId="3" xfId="1" applyNumberFormat="1" applyFont="1" applyBorder="1"/>
    <xf numFmtId="3" fontId="6" fillId="0" borderId="3" xfId="1" applyNumberFormat="1" applyFont="1" applyFill="1" applyBorder="1"/>
    <xf numFmtId="164" fontId="0" fillId="0" borderId="4" xfId="1" applyNumberFormat="1" applyFont="1" applyBorder="1"/>
    <xf numFmtId="165" fontId="2" fillId="0" borderId="4" xfId="1" applyNumberFormat="1" applyFont="1" applyBorder="1"/>
    <xf numFmtId="165" fontId="5" fillId="0" borderId="4" xfId="1" applyNumberFormat="1" applyFont="1" applyBorder="1"/>
    <xf numFmtId="3" fontId="0" fillId="0" borderId="4" xfId="1" applyNumberFormat="1" applyFont="1" applyBorder="1"/>
    <xf numFmtId="165" fontId="1" fillId="0" borderId="4" xfId="1" applyNumberFormat="1" applyFont="1" applyBorder="1"/>
    <xf numFmtId="166" fontId="0" fillId="0" borderId="4" xfId="1" applyNumberFormat="1" applyFont="1" applyBorder="1"/>
    <xf numFmtId="1" fontId="2" fillId="0" borderId="4" xfId="1" applyNumberFormat="1" applyFont="1" applyBorder="1"/>
    <xf numFmtId="165" fontId="6" fillId="0" borderId="4" xfId="1" applyNumberFormat="1" applyFont="1" applyFill="1" applyBorder="1"/>
    <xf numFmtId="3" fontId="0" fillId="0" borderId="3" xfId="1" applyNumberFormat="1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807C6-D8AC-42C9-B6E9-CF7101663E36}">
  <dimension ref="A1:L96"/>
  <sheetViews>
    <sheetView tabSelected="1" topLeftCell="A68" workbookViewId="0">
      <selection activeCell="H88" sqref="H88"/>
    </sheetView>
  </sheetViews>
  <sheetFormatPr defaultRowHeight="14.4" x14ac:dyDescent="0.3"/>
  <cols>
    <col min="1" max="1" width="50.21875" customWidth="1"/>
    <col min="2" max="4" width="12.77734375" customWidth="1"/>
    <col min="5" max="5" width="12.21875" customWidth="1"/>
    <col min="6" max="12" width="10.109375" bestFit="1" customWidth="1"/>
  </cols>
  <sheetData>
    <row r="1" spans="1:12" ht="28.8" x14ac:dyDescent="0.3">
      <c r="A1" s="1" t="s">
        <v>0</v>
      </c>
      <c r="B1" s="2" t="s">
        <v>1</v>
      </c>
      <c r="C1" s="2" t="s">
        <v>79</v>
      </c>
      <c r="D1" s="2" t="s">
        <v>87</v>
      </c>
      <c r="E1" s="32" t="s">
        <v>88</v>
      </c>
      <c r="F1" s="37" t="s">
        <v>89</v>
      </c>
    </row>
    <row r="2" spans="1:12" x14ac:dyDescent="0.3">
      <c r="A2" s="3" t="s">
        <v>2</v>
      </c>
      <c r="B2" s="33">
        <f>+B4+B87+B91</f>
        <v>56555.519</v>
      </c>
      <c r="C2" s="33">
        <f>+C4+C87+C91</f>
        <v>57389.442000000003</v>
      </c>
      <c r="D2" s="33">
        <f>+D4+D87+D91</f>
        <v>57994.28</v>
      </c>
      <c r="E2" s="33">
        <f>+E4+E87+E91</f>
        <v>61654.801999999996</v>
      </c>
      <c r="F2" s="47">
        <f>+F4+F87+F91</f>
        <v>70560.387000000002</v>
      </c>
      <c r="G2" s="31"/>
    </row>
    <row r="3" spans="1:12" x14ac:dyDescent="0.3">
      <c r="A3" s="4"/>
      <c r="B3" s="5"/>
      <c r="C3" s="5"/>
      <c r="D3" s="5"/>
      <c r="E3" s="31"/>
      <c r="F3" s="48"/>
      <c r="G3" s="31"/>
    </row>
    <row r="4" spans="1:12" x14ac:dyDescent="0.3">
      <c r="A4" s="3" t="s">
        <v>3</v>
      </c>
      <c r="B4" s="12">
        <f>+B7+B30+BB100</f>
        <v>54508.784</v>
      </c>
      <c r="C4" s="12">
        <f>+C7+C30+BZ100</f>
        <v>55314.076000000001</v>
      </c>
      <c r="D4" s="12">
        <f>+D7+D30+CA100</f>
        <v>55904.845999999998</v>
      </c>
      <c r="E4" s="38">
        <f>+E7+E30+DC100</f>
        <v>59486.566999999995</v>
      </c>
      <c r="F4" s="49">
        <f>+F7+F30+DD100</f>
        <v>68387.046000000002</v>
      </c>
      <c r="G4" s="31"/>
    </row>
    <row r="5" spans="1:12" x14ac:dyDescent="0.3">
      <c r="A5" s="3" t="s">
        <v>4</v>
      </c>
      <c r="B5" s="12">
        <f>+B4+B28</f>
        <v>54685.13</v>
      </c>
      <c r="C5" s="12">
        <f>+C4+C28</f>
        <v>55505</v>
      </c>
      <c r="D5" s="12">
        <f>+D4+D28</f>
        <v>56100</v>
      </c>
      <c r="E5" s="38">
        <f>+E4+E28</f>
        <v>59692.981999999996</v>
      </c>
      <c r="F5" s="49">
        <f>+F4+F28</f>
        <v>68559.179000000004</v>
      </c>
      <c r="G5" s="31"/>
    </row>
    <row r="6" spans="1:12" x14ac:dyDescent="0.3">
      <c r="B6" s="13" t="s">
        <v>5</v>
      </c>
      <c r="C6" s="13" t="s">
        <v>5</v>
      </c>
      <c r="D6" s="13" t="s">
        <v>5</v>
      </c>
      <c r="E6" s="35" t="s">
        <v>5</v>
      </c>
      <c r="F6" s="50"/>
      <c r="G6" s="31"/>
      <c r="H6" s="10"/>
      <c r="I6" s="10"/>
      <c r="J6" s="10"/>
      <c r="K6" s="10"/>
      <c r="L6" s="10"/>
    </row>
    <row r="7" spans="1:12" x14ac:dyDescent="0.3">
      <c r="A7" s="3" t="s">
        <v>6</v>
      </c>
      <c r="B7" s="11">
        <f>+B8+B15+B18+B21</f>
        <v>16389.068000000003</v>
      </c>
      <c r="C7" s="11">
        <f>+C8+C15+C18+C21</f>
        <v>16490.363999999998</v>
      </c>
      <c r="D7" s="11">
        <f>+D8+D15+D18+D21</f>
        <v>16859.423000000003</v>
      </c>
      <c r="E7" s="39">
        <f>+E8+E15+E18+E21</f>
        <v>17023.554</v>
      </c>
      <c r="F7" s="47">
        <v>18325.116000000002</v>
      </c>
      <c r="G7" s="31"/>
      <c r="H7" s="36"/>
      <c r="I7" s="36"/>
      <c r="J7" s="36"/>
      <c r="K7" s="36"/>
      <c r="L7" s="36"/>
    </row>
    <row r="8" spans="1:12" x14ac:dyDescent="0.3">
      <c r="A8" s="3" t="s">
        <v>7</v>
      </c>
      <c r="B8" s="11">
        <f>SUM(B9:B14)</f>
        <v>12197.129000000001</v>
      </c>
      <c r="C8" s="11">
        <f>SUM(C9:C14)</f>
        <v>12339.886999999999</v>
      </c>
      <c r="D8" s="11">
        <f>SUM(D9:D14)</f>
        <v>12427.212000000001</v>
      </c>
      <c r="E8" s="39">
        <f>SUM(E9:E14)</f>
        <v>12804.496000000001</v>
      </c>
      <c r="F8" s="47">
        <f>SUM(F9:F14)</f>
        <v>13942.508</v>
      </c>
      <c r="G8" s="31"/>
    </row>
    <row r="9" spans="1:12" x14ac:dyDescent="0.3">
      <c r="A9" s="6" t="s">
        <v>8</v>
      </c>
      <c r="B9" s="17">
        <v>9125.7000000000007</v>
      </c>
      <c r="C9" s="14">
        <v>9170.012999999999</v>
      </c>
      <c r="D9" s="14">
        <v>9178.7890000000007</v>
      </c>
      <c r="E9" s="40">
        <v>9463.1589999999997</v>
      </c>
      <c r="F9" s="52">
        <v>10433.849</v>
      </c>
      <c r="G9" s="31"/>
    </row>
    <row r="10" spans="1:12" x14ac:dyDescent="0.3">
      <c r="A10" s="6" t="s">
        <v>9</v>
      </c>
      <c r="B10" s="14">
        <v>139.5</v>
      </c>
      <c r="C10" s="14">
        <v>250</v>
      </c>
      <c r="D10" s="14">
        <v>300</v>
      </c>
      <c r="E10" s="40">
        <v>389</v>
      </c>
      <c r="F10" s="52">
        <v>491.59399999999999</v>
      </c>
      <c r="G10" s="31"/>
    </row>
    <row r="11" spans="1:12" x14ac:dyDescent="0.3">
      <c r="A11" s="6" t="s">
        <v>10</v>
      </c>
      <c r="B11" s="14">
        <v>145.72899999999998</v>
      </c>
      <c r="C11" s="14">
        <v>145.72899999999998</v>
      </c>
      <c r="D11" s="14">
        <v>131.458</v>
      </c>
      <c r="E11" s="40">
        <v>133.69999999999999</v>
      </c>
      <c r="F11" s="52">
        <v>133.66999999999999</v>
      </c>
      <c r="G11" s="31"/>
    </row>
    <row r="12" spans="1:12" x14ac:dyDescent="0.3">
      <c r="A12" s="6" t="s">
        <v>11</v>
      </c>
      <c r="B12" s="14">
        <v>730.7</v>
      </c>
      <c r="C12" s="14">
        <v>740.3</v>
      </c>
      <c r="D12" s="14">
        <v>753</v>
      </c>
      <c r="E12" s="40">
        <v>777.5</v>
      </c>
      <c r="F12" s="52">
        <v>783.71500000000003</v>
      </c>
      <c r="G12" s="31"/>
    </row>
    <row r="13" spans="1:12" x14ac:dyDescent="0.3">
      <c r="A13" s="6" t="s">
        <v>12</v>
      </c>
      <c r="B13" s="14">
        <v>1975.5</v>
      </c>
      <c r="C13" s="14">
        <v>1950.4490000000001</v>
      </c>
      <c r="D13" s="14">
        <v>1983.1489999999999</v>
      </c>
      <c r="E13" s="40">
        <v>1957.8209999999999</v>
      </c>
      <c r="F13" s="52">
        <v>2013.182</v>
      </c>
      <c r="G13" s="31"/>
    </row>
    <row r="14" spans="1:12" x14ac:dyDescent="0.3">
      <c r="A14" s="6" t="s">
        <v>13</v>
      </c>
      <c r="B14" s="14">
        <v>80</v>
      </c>
      <c r="C14" s="14">
        <v>83.396000000000001</v>
      </c>
      <c r="D14" s="14">
        <v>80.816000000000003</v>
      </c>
      <c r="E14" s="40">
        <v>83.316000000000003</v>
      </c>
      <c r="F14" s="52">
        <v>86.49799999999999</v>
      </c>
      <c r="G14" s="31"/>
    </row>
    <row r="15" spans="1:12" x14ac:dyDescent="0.3">
      <c r="A15" s="3" t="s">
        <v>14</v>
      </c>
      <c r="B15" s="12">
        <f t="shared" ref="B15" si="0">SUM(B16:B17)</f>
        <v>3000.2</v>
      </c>
      <c r="C15" s="12">
        <f t="shared" ref="C15:D15" si="1">SUM(C16:C17)</f>
        <v>2962.2420000000002</v>
      </c>
      <c r="D15" s="12">
        <f t="shared" si="1"/>
        <v>3161.5420000000004</v>
      </c>
      <c r="E15" s="41">
        <f>SUM(E16:E17)</f>
        <v>2919.915</v>
      </c>
      <c r="F15" s="49">
        <f>SUM(F16:F17)</f>
        <v>3644.5830000000001</v>
      </c>
      <c r="G15" s="31"/>
    </row>
    <row r="16" spans="1:12" x14ac:dyDescent="0.3">
      <c r="A16" s="6" t="s">
        <v>15</v>
      </c>
      <c r="B16" s="14">
        <v>1473.8</v>
      </c>
      <c r="C16" s="14">
        <v>1505.9280000000001</v>
      </c>
      <c r="D16" s="14">
        <v>1662.9280000000001</v>
      </c>
      <c r="E16" s="40">
        <v>1438</v>
      </c>
      <c r="F16" s="52">
        <v>1703.8810000000001</v>
      </c>
      <c r="G16" s="31"/>
    </row>
    <row r="17" spans="1:7" x14ac:dyDescent="0.3">
      <c r="A17" s="6" t="s">
        <v>16</v>
      </c>
      <c r="B17" s="14">
        <v>1526.4</v>
      </c>
      <c r="C17" s="14">
        <v>1456.3140000000001</v>
      </c>
      <c r="D17" s="14">
        <v>1498.614</v>
      </c>
      <c r="E17" s="40">
        <v>1481.915</v>
      </c>
      <c r="F17" s="52">
        <v>1940.702</v>
      </c>
      <c r="G17" s="31"/>
    </row>
    <row r="18" spans="1:7" x14ac:dyDescent="0.3">
      <c r="A18" s="3" t="s">
        <v>17</v>
      </c>
      <c r="B18" s="12">
        <f t="shared" ref="B18:F18" si="2">SUM(B19:B20)</f>
        <v>810.40000000000009</v>
      </c>
      <c r="C18" s="12">
        <f t="shared" si="2"/>
        <v>802.95699999999999</v>
      </c>
      <c r="D18" s="12">
        <f t="shared" si="2"/>
        <v>860</v>
      </c>
      <c r="E18" s="41">
        <f t="shared" si="2"/>
        <v>884.7</v>
      </c>
      <c r="F18" s="49">
        <f t="shared" si="2"/>
        <v>944</v>
      </c>
      <c r="G18" s="31"/>
    </row>
    <row r="19" spans="1:7" x14ac:dyDescent="0.3">
      <c r="A19" s="6" t="s">
        <v>18</v>
      </c>
      <c r="B19" s="14">
        <v>798.7</v>
      </c>
      <c r="C19" s="14">
        <v>793.25699999999995</v>
      </c>
      <c r="D19" s="14">
        <v>850.3</v>
      </c>
      <c r="E19" s="40">
        <v>875</v>
      </c>
      <c r="F19" s="52">
        <v>934.3</v>
      </c>
      <c r="G19" s="31"/>
    </row>
    <row r="20" spans="1:7" x14ac:dyDescent="0.3">
      <c r="A20" s="6" t="s">
        <v>19</v>
      </c>
      <c r="B20" s="14">
        <v>11.7</v>
      </c>
      <c r="C20" s="14">
        <v>9.6999999999999993</v>
      </c>
      <c r="D20" s="14">
        <v>9.6999999999999993</v>
      </c>
      <c r="E20" s="40">
        <v>9.6999999999999993</v>
      </c>
      <c r="F20" s="52">
        <v>9.6999999999999993</v>
      </c>
      <c r="G20" s="31"/>
    </row>
    <row r="21" spans="1:7" x14ac:dyDescent="0.3">
      <c r="A21" s="3" t="s">
        <v>20</v>
      </c>
      <c r="B21" s="12">
        <f t="shared" ref="B21" si="3">SUM(B22:B26)</f>
        <v>381.339</v>
      </c>
      <c r="C21" s="12">
        <f t="shared" ref="C21:F21" si="4">SUM(C22:C26)</f>
        <v>385.27799999999996</v>
      </c>
      <c r="D21" s="12">
        <f t="shared" si="4"/>
        <v>410.66899999999998</v>
      </c>
      <c r="E21" s="41">
        <f t="shared" si="4"/>
        <v>414.44299999999998</v>
      </c>
      <c r="F21" s="49">
        <f t="shared" si="4"/>
        <v>402.02500000000003</v>
      </c>
      <c r="G21" s="31"/>
    </row>
    <row r="22" spans="1:7" x14ac:dyDescent="0.3">
      <c r="A22" s="6" t="s">
        <v>21</v>
      </c>
      <c r="B22" s="15">
        <v>19</v>
      </c>
      <c r="C22" s="14">
        <v>20</v>
      </c>
      <c r="D22" s="14">
        <v>21.5</v>
      </c>
      <c r="E22" s="40">
        <v>22</v>
      </c>
      <c r="F22" s="52">
        <v>23</v>
      </c>
      <c r="G22" s="31"/>
    </row>
    <row r="23" spans="1:7" x14ac:dyDescent="0.3">
      <c r="A23" s="7" t="s">
        <v>22</v>
      </c>
      <c r="B23" s="15">
        <v>16.7</v>
      </c>
      <c r="C23" s="14">
        <v>19.7</v>
      </c>
      <c r="D23" s="14">
        <v>19.7</v>
      </c>
      <c r="E23" s="40">
        <v>22</v>
      </c>
      <c r="F23" s="52">
        <v>22.225000000000001</v>
      </c>
      <c r="G23" s="31"/>
    </row>
    <row r="24" spans="1:7" x14ac:dyDescent="0.3">
      <c r="A24" s="6" t="s">
        <v>23</v>
      </c>
      <c r="B24" s="15">
        <v>300</v>
      </c>
      <c r="C24" s="14">
        <v>300</v>
      </c>
      <c r="D24" s="14">
        <v>315</v>
      </c>
      <c r="E24" s="40">
        <v>315</v>
      </c>
      <c r="F24" s="52">
        <v>300</v>
      </c>
      <c r="G24" s="31"/>
    </row>
    <row r="25" spans="1:7" x14ac:dyDescent="0.3">
      <c r="A25" s="6" t="s">
        <v>24</v>
      </c>
      <c r="B25" s="15">
        <v>45</v>
      </c>
      <c r="C25" s="14">
        <v>45</v>
      </c>
      <c r="D25" s="14">
        <v>54</v>
      </c>
      <c r="E25" s="40">
        <v>55</v>
      </c>
      <c r="F25" s="52">
        <v>56.3</v>
      </c>
      <c r="G25" s="31"/>
    </row>
    <row r="26" spans="1:7" x14ac:dyDescent="0.3">
      <c r="A26" s="7" t="s">
        <v>13</v>
      </c>
      <c r="B26" s="15">
        <v>0.63900000000000001</v>
      </c>
      <c r="C26" s="14">
        <v>0.57799999999999996</v>
      </c>
      <c r="D26" s="14">
        <v>0.46899999999999997</v>
      </c>
      <c r="E26" s="40">
        <v>0.44299999999999995</v>
      </c>
      <c r="F26" s="52">
        <v>0.5</v>
      </c>
      <c r="G26" s="31"/>
    </row>
    <row r="27" spans="1:7" x14ac:dyDescent="0.3">
      <c r="A27" s="6" t="s">
        <v>25</v>
      </c>
      <c r="B27" s="15">
        <v>158.9</v>
      </c>
      <c r="C27" s="14">
        <v>158.9</v>
      </c>
      <c r="D27" s="14">
        <v>158.9</v>
      </c>
      <c r="E27" s="40">
        <v>158.9</v>
      </c>
      <c r="F27" s="52">
        <v>158.9</v>
      </c>
      <c r="G27" s="31"/>
    </row>
    <row r="28" spans="1:7" x14ac:dyDescent="0.3">
      <c r="A28" s="6" t="s">
        <v>26</v>
      </c>
      <c r="B28" s="15">
        <v>176.346</v>
      </c>
      <c r="C28" s="14">
        <v>190.92400000000001</v>
      </c>
      <c r="D28" s="14">
        <v>195.154</v>
      </c>
      <c r="E28" s="40">
        <v>206.41499999999999</v>
      </c>
      <c r="F28" s="52">
        <v>172.13299999999998</v>
      </c>
      <c r="G28" s="31"/>
    </row>
    <row r="29" spans="1:7" x14ac:dyDescent="0.3">
      <c r="B29" s="16"/>
      <c r="C29" s="5"/>
      <c r="D29" s="5"/>
      <c r="E29" s="31"/>
      <c r="F29" s="48"/>
      <c r="G29" s="31"/>
    </row>
    <row r="30" spans="1:7" x14ac:dyDescent="0.3">
      <c r="A30" s="3" t="s">
        <v>27</v>
      </c>
      <c r="B30" s="33">
        <f t="shared" ref="B30:D30" si="5">+B31+B35+B46+B51+B55+B61+B78+B79+B85</f>
        <v>38119.716</v>
      </c>
      <c r="C30" s="33">
        <f t="shared" si="5"/>
        <v>38823.712000000007</v>
      </c>
      <c r="D30" s="33">
        <f t="shared" si="5"/>
        <v>39045.422999999995</v>
      </c>
      <c r="E30" s="33">
        <f>+E31+E35+E46+E51+E55+E61+E78+E79+E85</f>
        <v>42463.012999999999</v>
      </c>
      <c r="F30" s="47">
        <v>50061.93</v>
      </c>
      <c r="G30" s="31"/>
    </row>
    <row r="31" spans="1:7" x14ac:dyDescent="0.3">
      <c r="A31" s="3" t="s">
        <v>28</v>
      </c>
      <c r="B31" s="11">
        <f t="shared" ref="B31:C31" si="6">+B32+B33+B34</f>
        <v>1663</v>
      </c>
      <c r="C31" s="11">
        <f t="shared" si="6"/>
        <v>1711.4470000000001</v>
      </c>
      <c r="D31" s="11">
        <f t="shared" ref="D31" si="7">+D32+D33+D34</f>
        <v>1974.1469999999999</v>
      </c>
      <c r="E31" s="33">
        <f t="shared" ref="E31:F31" si="8">+E32+E33+E34</f>
        <v>2082.9499999999998</v>
      </c>
      <c r="F31" s="47">
        <f t="shared" si="8"/>
        <v>2293.0360000000001</v>
      </c>
      <c r="G31" s="31"/>
    </row>
    <row r="32" spans="1:7" x14ac:dyDescent="0.3">
      <c r="A32" s="6" t="s">
        <v>29</v>
      </c>
      <c r="B32" s="17">
        <v>1377.2</v>
      </c>
      <c r="C32" s="14">
        <v>1377.7470000000001</v>
      </c>
      <c r="D32" s="14">
        <v>1635.9469999999999</v>
      </c>
      <c r="E32" s="40">
        <v>1743.35</v>
      </c>
      <c r="F32" s="52">
        <v>1902.836</v>
      </c>
      <c r="G32" s="31"/>
    </row>
    <row r="33" spans="1:7" x14ac:dyDescent="0.3">
      <c r="A33" s="6" t="s">
        <v>30</v>
      </c>
      <c r="B33" s="17">
        <v>210.3</v>
      </c>
      <c r="C33" s="14">
        <v>258.2</v>
      </c>
      <c r="D33" s="14">
        <v>258.2</v>
      </c>
      <c r="E33" s="40">
        <v>259.10000000000002</v>
      </c>
      <c r="F33" s="52">
        <v>304.7</v>
      </c>
      <c r="G33" s="31"/>
    </row>
    <row r="34" spans="1:7" x14ac:dyDescent="0.3">
      <c r="A34" s="6" t="s">
        <v>31</v>
      </c>
      <c r="B34" s="17">
        <v>75.5</v>
      </c>
      <c r="C34" s="14">
        <v>75.5</v>
      </c>
      <c r="D34" s="14">
        <v>80</v>
      </c>
      <c r="E34" s="40">
        <v>80.5</v>
      </c>
      <c r="F34" s="52">
        <v>85.5</v>
      </c>
      <c r="G34" s="31"/>
    </row>
    <row r="35" spans="1:7" x14ac:dyDescent="0.3">
      <c r="A35" s="3" t="s">
        <v>32</v>
      </c>
      <c r="B35" s="12">
        <f t="shared" ref="B35:D35" si="9">SUM(B36:B45)</f>
        <v>24530.992999999999</v>
      </c>
      <c r="C35" s="12">
        <f t="shared" si="9"/>
        <v>24858.452000000001</v>
      </c>
      <c r="D35" s="12">
        <f t="shared" si="9"/>
        <v>25867.941999999995</v>
      </c>
      <c r="E35" s="41">
        <f>SUM(E36:E45)</f>
        <v>27044.646000000001</v>
      </c>
      <c r="F35" s="49">
        <f>SUM(F36:F45)</f>
        <v>31958.747000000003</v>
      </c>
      <c r="G35" s="31"/>
    </row>
    <row r="36" spans="1:7" x14ac:dyDescent="0.3">
      <c r="A36" s="6" t="s">
        <v>33</v>
      </c>
      <c r="B36" s="14">
        <v>9092.4500000000007</v>
      </c>
      <c r="C36" s="14">
        <v>9195.9500000000007</v>
      </c>
      <c r="D36" s="14">
        <v>9830</v>
      </c>
      <c r="E36" s="40">
        <v>10560.95</v>
      </c>
      <c r="F36" s="52">
        <v>10928</v>
      </c>
      <c r="G36" s="31"/>
    </row>
    <row r="37" spans="1:7" x14ac:dyDescent="0.3">
      <c r="A37" s="6" t="s">
        <v>34</v>
      </c>
      <c r="B37" s="14">
        <v>3400</v>
      </c>
      <c r="C37" s="14">
        <v>3500</v>
      </c>
      <c r="D37" s="14">
        <v>4140.4939999999997</v>
      </c>
      <c r="E37" s="40">
        <v>4368.6130000000003</v>
      </c>
      <c r="F37" s="52">
        <v>5425.6970000000001</v>
      </c>
      <c r="G37" s="31"/>
    </row>
    <row r="38" spans="1:7" x14ac:dyDescent="0.3">
      <c r="A38" s="6" t="s">
        <v>35</v>
      </c>
      <c r="B38" s="14">
        <v>4395.3999999999996</v>
      </c>
      <c r="C38" s="14">
        <v>4395.3620000000001</v>
      </c>
      <c r="D38" s="14">
        <v>3905.46</v>
      </c>
      <c r="E38" s="40">
        <v>3905.46</v>
      </c>
      <c r="F38" s="52">
        <v>4699.3620000000001</v>
      </c>
      <c r="G38" s="31"/>
    </row>
    <row r="39" spans="1:7" x14ac:dyDescent="0.3">
      <c r="A39" s="6" t="s">
        <v>36</v>
      </c>
      <c r="B39" s="14">
        <v>92.043000000000006</v>
      </c>
      <c r="C39" s="14">
        <v>92.043000000000006</v>
      </c>
      <c r="D39" s="14">
        <v>80</v>
      </c>
      <c r="E39" s="40">
        <v>80</v>
      </c>
      <c r="F39" s="52">
        <v>102</v>
      </c>
      <c r="G39" s="31"/>
    </row>
    <row r="40" spans="1:7" x14ac:dyDescent="0.3">
      <c r="A40" s="6" t="s">
        <v>37</v>
      </c>
      <c r="B40" s="14">
        <v>30</v>
      </c>
      <c r="C40" s="14">
        <v>30</v>
      </c>
      <c r="D40" s="14">
        <v>60</v>
      </c>
      <c r="E40" s="40">
        <v>60</v>
      </c>
      <c r="F40" s="52">
        <v>60</v>
      </c>
      <c r="G40" s="31"/>
    </row>
    <row r="41" spans="1:7" x14ac:dyDescent="0.3">
      <c r="A41" s="6" t="s">
        <v>38</v>
      </c>
      <c r="B41" s="14">
        <v>3045</v>
      </c>
      <c r="C41" s="14">
        <v>3151.9630000000002</v>
      </c>
      <c r="D41" s="14">
        <v>4099</v>
      </c>
      <c r="E41" s="40">
        <v>4301.3010000000004</v>
      </c>
      <c r="F41" s="52">
        <v>5391.491</v>
      </c>
      <c r="G41" s="31"/>
    </row>
    <row r="42" spans="1:7" x14ac:dyDescent="0.3">
      <c r="A42" s="6" t="s">
        <v>39</v>
      </c>
      <c r="B42" s="15">
        <v>273.7</v>
      </c>
      <c r="C42" s="14">
        <v>290.7</v>
      </c>
      <c r="D42" s="14">
        <v>340.7</v>
      </c>
      <c r="E42" s="40">
        <v>355.7</v>
      </c>
      <c r="F42" s="52">
        <v>290.7</v>
      </c>
      <c r="G42" s="31"/>
    </row>
    <row r="43" spans="1:7" x14ac:dyDescent="0.3">
      <c r="A43" s="6" t="s">
        <v>40</v>
      </c>
      <c r="B43" s="14">
        <v>770.3</v>
      </c>
      <c r="C43" s="14">
        <v>770.33399999999995</v>
      </c>
      <c r="D43" s="14">
        <v>500</v>
      </c>
      <c r="E43" s="40">
        <v>500.334</v>
      </c>
      <c r="F43" s="52">
        <v>1049.4970000000001</v>
      </c>
      <c r="G43" s="31"/>
    </row>
    <row r="44" spans="1:7" x14ac:dyDescent="0.3">
      <c r="A44" s="6" t="s">
        <v>41</v>
      </c>
      <c r="B44" s="14">
        <v>3432</v>
      </c>
      <c r="C44" s="14">
        <v>3432</v>
      </c>
      <c r="D44" s="14">
        <v>2912.1880000000001</v>
      </c>
      <c r="E44" s="40">
        <v>2912.1880000000001</v>
      </c>
      <c r="F44" s="52">
        <v>3912</v>
      </c>
      <c r="G44" s="31"/>
    </row>
    <row r="45" spans="1:7" x14ac:dyDescent="0.3">
      <c r="A45" s="6" t="s">
        <v>42</v>
      </c>
      <c r="B45" s="18">
        <v>0.1</v>
      </c>
      <c r="C45" s="18">
        <v>0.1</v>
      </c>
      <c r="D45" s="18">
        <v>0.1</v>
      </c>
      <c r="E45" s="57">
        <v>0.1</v>
      </c>
      <c r="F45" s="52">
        <v>100</v>
      </c>
      <c r="G45" s="31"/>
    </row>
    <row r="46" spans="1:7" x14ac:dyDescent="0.3">
      <c r="A46" s="3" t="s">
        <v>43</v>
      </c>
      <c r="B46" s="26">
        <f>+B47+B48+B49+B50</f>
        <v>1386</v>
      </c>
      <c r="C46" s="26">
        <f t="shared" ref="C46:F46" si="10">+C47+C48+C49+C50</f>
        <v>1393.5</v>
      </c>
      <c r="D46" s="26">
        <f t="shared" si="10"/>
        <v>1404.5</v>
      </c>
      <c r="E46" s="58">
        <f t="shared" si="10"/>
        <v>1452.5</v>
      </c>
      <c r="F46" s="51">
        <f t="shared" si="10"/>
        <v>1666</v>
      </c>
      <c r="G46" s="31"/>
    </row>
    <row r="47" spans="1:7" x14ac:dyDescent="0.3">
      <c r="A47" s="6" t="s">
        <v>44</v>
      </c>
      <c r="B47" s="27">
        <v>410.5</v>
      </c>
      <c r="C47" s="27">
        <v>410.5</v>
      </c>
      <c r="D47" s="18">
        <v>410.5</v>
      </c>
      <c r="E47" s="40">
        <v>430.5</v>
      </c>
      <c r="F47" s="52">
        <v>495</v>
      </c>
      <c r="G47" s="31"/>
    </row>
    <row r="48" spans="1:7" x14ac:dyDescent="0.3">
      <c r="A48" s="6" t="s">
        <v>45</v>
      </c>
      <c r="B48" s="28">
        <v>905</v>
      </c>
      <c r="C48" s="28">
        <v>912</v>
      </c>
      <c r="D48" s="18">
        <v>912</v>
      </c>
      <c r="E48" s="40">
        <v>930</v>
      </c>
      <c r="F48" s="52">
        <v>1073</v>
      </c>
      <c r="G48" s="31"/>
    </row>
    <row r="49" spans="1:7" x14ac:dyDescent="0.3">
      <c r="A49" s="6" t="s">
        <v>46</v>
      </c>
      <c r="B49" s="27">
        <v>37.5</v>
      </c>
      <c r="C49" s="27">
        <v>38</v>
      </c>
      <c r="D49" s="18">
        <v>42</v>
      </c>
      <c r="E49" s="40">
        <v>47</v>
      </c>
      <c r="F49" s="52">
        <v>52</v>
      </c>
      <c r="G49" s="31"/>
    </row>
    <row r="50" spans="1:7" x14ac:dyDescent="0.3">
      <c r="A50" s="6" t="s">
        <v>47</v>
      </c>
      <c r="B50" s="27">
        <v>33</v>
      </c>
      <c r="C50" s="27">
        <v>33</v>
      </c>
      <c r="D50" s="18">
        <v>40</v>
      </c>
      <c r="E50" s="40">
        <v>45</v>
      </c>
      <c r="F50" s="52">
        <v>46</v>
      </c>
      <c r="G50" s="31"/>
    </row>
    <row r="51" spans="1:7" x14ac:dyDescent="0.3">
      <c r="A51" s="3" t="s">
        <v>48</v>
      </c>
      <c r="B51" s="12">
        <f t="shared" ref="B51:C51" si="11">SUM(B52:B53)</f>
        <v>45</v>
      </c>
      <c r="C51" s="12">
        <f t="shared" si="11"/>
        <v>237</v>
      </c>
      <c r="D51" s="12">
        <f>SUM(D52:D54)</f>
        <v>105</v>
      </c>
      <c r="E51" s="38">
        <f>SUM(E52:E54)</f>
        <v>110</v>
      </c>
      <c r="F51" s="49">
        <f>SUM(F52:F54)</f>
        <v>112</v>
      </c>
      <c r="G51" s="31"/>
    </row>
    <row r="52" spans="1:7" x14ac:dyDescent="0.3">
      <c r="A52" s="6" t="s">
        <v>49</v>
      </c>
      <c r="B52" s="14">
        <v>30</v>
      </c>
      <c r="C52" s="14">
        <v>33</v>
      </c>
      <c r="D52" s="14">
        <v>38</v>
      </c>
      <c r="E52" s="40">
        <v>38</v>
      </c>
      <c r="F52" s="52">
        <v>45</v>
      </c>
      <c r="G52" s="31"/>
    </row>
    <row r="53" spans="1:7" x14ac:dyDescent="0.3">
      <c r="A53" s="7" t="s">
        <v>50</v>
      </c>
      <c r="B53" s="14">
        <v>15</v>
      </c>
      <c r="C53" s="14">
        <v>204</v>
      </c>
      <c r="D53" s="14">
        <v>67</v>
      </c>
      <c r="E53" s="40">
        <v>52</v>
      </c>
      <c r="F53" s="52">
        <v>67</v>
      </c>
      <c r="G53" s="31"/>
    </row>
    <row r="54" spans="1:7" x14ac:dyDescent="0.3">
      <c r="A54" s="7" t="s">
        <v>81</v>
      </c>
      <c r="B54" s="14">
        <v>0</v>
      </c>
      <c r="C54" s="14">
        <v>0</v>
      </c>
      <c r="D54" s="14">
        <v>0</v>
      </c>
      <c r="E54" s="40">
        <v>20</v>
      </c>
      <c r="F54" s="52">
        <v>0</v>
      </c>
      <c r="G54" s="31"/>
    </row>
    <row r="55" spans="1:7" x14ac:dyDescent="0.3">
      <c r="A55" s="3" t="s">
        <v>51</v>
      </c>
      <c r="B55" s="19">
        <f t="shared" ref="B55:F55" si="12">SUM(B56:B60)</f>
        <v>9013.9229999999989</v>
      </c>
      <c r="C55" s="19">
        <f t="shared" si="12"/>
        <v>9004.0280000000002</v>
      </c>
      <c r="D55" s="19">
        <f t="shared" si="12"/>
        <v>8899.3529999999992</v>
      </c>
      <c r="E55" s="59">
        <f t="shared" si="12"/>
        <v>8938.7170000000006</v>
      </c>
      <c r="F55" s="53">
        <f t="shared" si="12"/>
        <v>9076.0789999999997</v>
      </c>
      <c r="G55" s="31"/>
    </row>
    <row r="56" spans="1:7" x14ac:dyDescent="0.3">
      <c r="A56" s="6" t="s">
        <v>52</v>
      </c>
      <c r="B56" s="14">
        <v>1391</v>
      </c>
      <c r="C56" s="14">
        <v>1385.5730000000001</v>
      </c>
      <c r="D56" s="14">
        <v>1391.0039999999999</v>
      </c>
      <c r="E56" s="40">
        <v>1391.0039999999999</v>
      </c>
      <c r="F56" s="52">
        <v>1484.4</v>
      </c>
      <c r="G56" s="31"/>
    </row>
    <row r="57" spans="1:7" x14ac:dyDescent="0.3">
      <c r="A57" s="6" t="s">
        <v>53</v>
      </c>
      <c r="B57" s="14">
        <v>895.75</v>
      </c>
      <c r="C57" s="14">
        <v>889.24699999999996</v>
      </c>
      <c r="D57" s="14">
        <v>900</v>
      </c>
      <c r="E57" s="40">
        <v>921</v>
      </c>
      <c r="F57" s="52">
        <v>921.24699999999996</v>
      </c>
      <c r="G57" s="31"/>
    </row>
    <row r="58" spans="1:7" x14ac:dyDescent="0.3">
      <c r="A58" s="6" t="s">
        <v>54</v>
      </c>
      <c r="B58" s="22">
        <v>457.34800000000001</v>
      </c>
      <c r="C58" s="22">
        <v>440.75900000000001</v>
      </c>
      <c r="D58" s="14">
        <v>455</v>
      </c>
      <c r="E58" s="40">
        <v>460.73899999999998</v>
      </c>
      <c r="F58" s="52">
        <v>420.45800000000003</v>
      </c>
      <c r="G58" s="31"/>
    </row>
    <row r="59" spans="1:7" x14ac:dyDescent="0.3">
      <c r="A59" s="6" t="s">
        <v>55</v>
      </c>
      <c r="B59" s="14">
        <v>112.925</v>
      </c>
      <c r="C59" s="14">
        <v>112.925</v>
      </c>
      <c r="D59" s="14">
        <v>112.925</v>
      </c>
      <c r="E59" s="40">
        <v>112.925</v>
      </c>
      <c r="F59" s="52">
        <v>125.425</v>
      </c>
      <c r="G59" s="31"/>
    </row>
    <row r="60" spans="1:7" x14ac:dyDescent="0.3">
      <c r="A60" s="6" t="s">
        <v>56</v>
      </c>
      <c r="B60" s="14">
        <v>6156.9</v>
      </c>
      <c r="C60" s="14">
        <v>6175.5240000000003</v>
      </c>
      <c r="D60" s="14">
        <v>6040.424</v>
      </c>
      <c r="E60" s="40">
        <v>6053.049</v>
      </c>
      <c r="F60" s="52">
        <v>6124.549</v>
      </c>
      <c r="G60" s="31"/>
    </row>
    <row r="61" spans="1:7" x14ac:dyDescent="0.3">
      <c r="A61" s="3" t="s">
        <v>57</v>
      </c>
      <c r="B61" s="19">
        <f t="shared" ref="B61:D61" si="13">SUM(B62:B77)</f>
        <v>2082.3000000000002</v>
      </c>
      <c r="C61" s="19">
        <f t="shared" si="13"/>
        <v>2040.8189999999997</v>
      </c>
      <c r="D61" s="19">
        <f t="shared" si="13"/>
        <v>2272.4600000000005</v>
      </c>
      <c r="E61" s="59">
        <f>SUM(E62:E77)</f>
        <v>2743.1170000000002</v>
      </c>
      <c r="F61" s="53">
        <f>SUM(F62:F77)</f>
        <v>4411.2079999999996</v>
      </c>
      <c r="G61" s="31"/>
    </row>
    <row r="62" spans="1:7" x14ac:dyDescent="0.3">
      <c r="A62" s="6" t="s">
        <v>58</v>
      </c>
      <c r="B62" s="14">
        <v>390.5</v>
      </c>
      <c r="C62" s="14">
        <v>387.5</v>
      </c>
      <c r="D62" s="14">
        <v>423</v>
      </c>
      <c r="E62" s="40">
        <v>508.6</v>
      </c>
      <c r="F62" s="52">
        <v>485.85</v>
      </c>
      <c r="G62" s="31"/>
    </row>
    <row r="63" spans="1:7" x14ac:dyDescent="0.3">
      <c r="A63" s="6" t="s">
        <v>59</v>
      </c>
      <c r="B63" s="14">
        <v>139.6</v>
      </c>
      <c r="C63" s="14">
        <v>139.57499999999999</v>
      </c>
      <c r="D63" s="14">
        <v>149.28800000000001</v>
      </c>
      <c r="E63" s="40">
        <v>150.19999999999999</v>
      </c>
      <c r="F63" s="52">
        <v>168.7</v>
      </c>
      <c r="G63" s="31"/>
    </row>
    <row r="64" spans="1:7" x14ac:dyDescent="0.3">
      <c r="A64" s="6" t="s">
        <v>60</v>
      </c>
      <c r="B64" s="14">
        <v>206.5</v>
      </c>
      <c r="C64" s="14">
        <v>206.5</v>
      </c>
      <c r="D64" s="14">
        <v>206.5</v>
      </c>
      <c r="E64" s="40">
        <v>206.5</v>
      </c>
      <c r="F64" s="52">
        <v>233.322</v>
      </c>
      <c r="G64" s="31"/>
    </row>
    <row r="65" spans="1:7" x14ac:dyDescent="0.3">
      <c r="A65" s="6" t="s">
        <v>61</v>
      </c>
      <c r="B65" s="14">
        <v>1097</v>
      </c>
      <c r="C65" s="14">
        <v>1001.4</v>
      </c>
      <c r="D65" s="14">
        <v>1001.4</v>
      </c>
      <c r="E65" s="40">
        <v>1430.258</v>
      </c>
      <c r="F65" s="52">
        <v>1479.2560000000001</v>
      </c>
      <c r="G65" s="31"/>
    </row>
    <row r="66" spans="1:7" x14ac:dyDescent="0.3">
      <c r="A66" s="7" t="s">
        <v>82</v>
      </c>
      <c r="B66" s="14">
        <v>0</v>
      </c>
      <c r="C66" s="14">
        <v>0</v>
      </c>
      <c r="D66" s="14">
        <v>125</v>
      </c>
      <c r="E66" s="40">
        <v>125</v>
      </c>
      <c r="F66" s="54">
        <v>425</v>
      </c>
      <c r="G66" s="31"/>
    </row>
    <row r="67" spans="1:7" x14ac:dyDescent="0.3">
      <c r="A67" s="7" t="s">
        <v>83</v>
      </c>
      <c r="B67" s="14">
        <v>0</v>
      </c>
      <c r="C67" s="14">
        <v>0</v>
      </c>
      <c r="D67" s="14">
        <v>0</v>
      </c>
      <c r="E67" s="60">
        <v>0</v>
      </c>
      <c r="F67" s="54">
        <v>800</v>
      </c>
      <c r="G67" s="31"/>
    </row>
    <row r="68" spans="1:7" x14ac:dyDescent="0.3">
      <c r="A68" s="42" t="s">
        <v>90</v>
      </c>
      <c r="B68" s="14">
        <v>0</v>
      </c>
      <c r="C68" s="14">
        <v>0</v>
      </c>
      <c r="D68" s="14">
        <v>0</v>
      </c>
      <c r="E68" s="60">
        <v>0</v>
      </c>
      <c r="F68" s="54">
        <v>27</v>
      </c>
      <c r="G68" s="31"/>
    </row>
    <row r="69" spans="1:7" x14ac:dyDescent="0.3">
      <c r="A69" s="42" t="s">
        <v>91</v>
      </c>
      <c r="B69" s="14">
        <v>0</v>
      </c>
      <c r="C69" s="14">
        <v>0</v>
      </c>
      <c r="D69" s="14">
        <v>0</v>
      </c>
      <c r="E69" s="60">
        <v>0</v>
      </c>
      <c r="F69" s="54">
        <v>40</v>
      </c>
      <c r="G69" s="31"/>
    </row>
    <row r="70" spans="1:7" x14ac:dyDescent="0.3">
      <c r="A70" s="7" t="s">
        <v>62</v>
      </c>
      <c r="B70" s="14">
        <v>0</v>
      </c>
      <c r="C70" s="14">
        <v>0</v>
      </c>
      <c r="D70" s="14">
        <v>5</v>
      </c>
      <c r="E70" s="40">
        <v>10</v>
      </c>
      <c r="F70" s="54">
        <v>40</v>
      </c>
      <c r="G70" s="31"/>
    </row>
    <row r="71" spans="1:7" x14ac:dyDescent="0.3">
      <c r="A71" s="6" t="s">
        <v>63</v>
      </c>
      <c r="B71" s="14">
        <v>0</v>
      </c>
      <c r="C71" s="14">
        <v>0</v>
      </c>
      <c r="D71" s="14">
        <v>0</v>
      </c>
      <c r="E71" s="60">
        <v>0</v>
      </c>
      <c r="F71" s="52">
        <v>75</v>
      </c>
      <c r="G71" s="31"/>
    </row>
    <row r="72" spans="1:7" x14ac:dyDescent="0.3">
      <c r="A72" s="6" t="s">
        <v>64</v>
      </c>
      <c r="B72" s="14">
        <v>0</v>
      </c>
      <c r="C72" s="14">
        <v>0</v>
      </c>
      <c r="D72" s="14">
        <v>0</v>
      </c>
      <c r="E72" s="60">
        <v>0</v>
      </c>
      <c r="F72" s="52">
        <v>119.378</v>
      </c>
      <c r="G72" s="31"/>
    </row>
    <row r="73" spans="1:7" x14ac:dyDescent="0.3">
      <c r="A73" s="6" t="s">
        <v>65</v>
      </c>
      <c r="B73" s="14">
        <v>47.4</v>
      </c>
      <c r="C73" s="14">
        <v>47.395000000000003</v>
      </c>
      <c r="D73" s="14">
        <v>53.323</v>
      </c>
      <c r="E73" s="40">
        <v>43.61</v>
      </c>
      <c r="F73" s="52">
        <v>107.22</v>
      </c>
      <c r="G73" s="31"/>
    </row>
    <row r="74" spans="1:7" x14ac:dyDescent="0.3">
      <c r="A74" s="6" t="s">
        <v>66</v>
      </c>
      <c r="B74" s="14">
        <v>0</v>
      </c>
      <c r="C74" s="14">
        <v>54.649000000000001</v>
      </c>
      <c r="D74" s="14">
        <v>54.649000000000001</v>
      </c>
      <c r="E74" s="61">
        <v>54.649000000000001</v>
      </c>
      <c r="F74" s="52">
        <v>54.649000000000001</v>
      </c>
      <c r="G74" s="31"/>
    </row>
    <row r="75" spans="1:7" x14ac:dyDescent="0.3">
      <c r="A75" s="6" t="s">
        <v>67</v>
      </c>
      <c r="B75" s="14">
        <v>171.3</v>
      </c>
      <c r="C75" s="14">
        <v>171.3</v>
      </c>
      <c r="D75" s="14">
        <v>211.3</v>
      </c>
      <c r="E75" s="40">
        <v>171.3</v>
      </c>
      <c r="F75" s="52">
        <v>224</v>
      </c>
      <c r="G75" s="31"/>
    </row>
    <row r="76" spans="1:7" x14ac:dyDescent="0.3">
      <c r="A76" s="42" t="s">
        <v>92</v>
      </c>
      <c r="B76" s="14">
        <v>0</v>
      </c>
      <c r="C76" s="14">
        <v>0</v>
      </c>
      <c r="D76" s="14">
        <v>0</v>
      </c>
      <c r="E76" s="62">
        <v>0</v>
      </c>
      <c r="F76" s="52">
        <v>50</v>
      </c>
      <c r="G76" s="31"/>
    </row>
    <row r="77" spans="1:7" x14ac:dyDescent="0.3">
      <c r="A77" s="6" t="s">
        <v>68</v>
      </c>
      <c r="B77" s="14">
        <v>30</v>
      </c>
      <c r="C77" s="14">
        <v>32.5</v>
      </c>
      <c r="D77" s="14">
        <v>43</v>
      </c>
      <c r="E77" s="40">
        <v>43</v>
      </c>
      <c r="F77" s="52">
        <v>81.832999999999998</v>
      </c>
      <c r="G77" s="31"/>
    </row>
    <row r="78" spans="1:7" x14ac:dyDescent="0.3">
      <c r="A78" s="23" t="s">
        <v>80</v>
      </c>
      <c r="B78" s="24">
        <v>0</v>
      </c>
      <c r="C78" s="24">
        <v>0</v>
      </c>
      <c r="D78" s="29">
        <v>102</v>
      </c>
      <c r="E78" s="58">
        <v>20</v>
      </c>
      <c r="F78" s="55">
        <v>0</v>
      </c>
      <c r="G78" s="46"/>
    </row>
    <row r="79" spans="1:7" x14ac:dyDescent="0.3">
      <c r="A79" s="3" t="s">
        <v>69</v>
      </c>
      <c r="B79" s="12">
        <f t="shared" ref="B79" si="14">SUM(B80:B83)</f>
        <v>-22.799999999999997</v>
      </c>
      <c r="C79" s="12">
        <f t="shared" ref="C79:F79" si="15">SUM(C80:C83)</f>
        <v>159</v>
      </c>
      <c r="D79" s="12">
        <f t="shared" si="15"/>
        <v>323.79999999999995</v>
      </c>
      <c r="E79" s="41">
        <f t="shared" si="15"/>
        <v>738.08299999999997</v>
      </c>
      <c r="F79" s="49">
        <f t="shared" si="15"/>
        <v>643.86</v>
      </c>
      <c r="G79" s="31"/>
    </row>
    <row r="80" spans="1:7" x14ac:dyDescent="0.3">
      <c r="A80" s="6" t="s">
        <v>84</v>
      </c>
      <c r="B80" s="14">
        <v>-34.299999999999997</v>
      </c>
      <c r="C80" s="14">
        <v>-113.5</v>
      </c>
      <c r="D80" s="14">
        <v>-74.5</v>
      </c>
      <c r="E80" s="40">
        <v>57.5</v>
      </c>
      <c r="F80" s="52">
        <v>-38.840000000000003</v>
      </c>
      <c r="G80" s="31"/>
    </row>
    <row r="81" spans="1:7" x14ac:dyDescent="0.3">
      <c r="A81" s="7" t="s">
        <v>85</v>
      </c>
      <c r="B81" s="14">
        <v>-68</v>
      </c>
      <c r="C81" s="14">
        <v>193</v>
      </c>
      <c r="D81" s="14">
        <v>318.79999999999995</v>
      </c>
      <c r="E81" s="40">
        <v>593.58299999999997</v>
      </c>
      <c r="F81" s="52">
        <v>565.20000000000005</v>
      </c>
      <c r="G81" s="31"/>
    </row>
    <row r="82" spans="1:7" x14ac:dyDescent="0.3">
      <c r="A82" s="6" t="s">
        <v>86</v>
      </c>
      <c r="B82" s="14">
        <v>0</v>
      </c>
      <c r="C82" s="14">
        <v>0</v>
      </c>
      <c r="D82" s="14">
        <v>0</v>
      </c>
      <c r="E82" s="60">
        <v>0</v>
      </c>
      <c r="F82" s="52">
        <v>0</v>
      </c>
      <c r="G82" s="31"/>
    </row>
    <row r="83" spans="1:7" x14ac:dyDescent="0.3">
      <c r="A83" s="6" t="s">
        <v>70</v>
      </c>
      <c r="B83" s="14">
        <v>79.5</v>
      </c>
      <c r="C83" s="14">
        <v>79.5</v>
      </c>
      <c r="D83" s="14">
        <v>79.5</v>
      </c>
      <c r="E83" s="40">
        <v>87</v>
      </c>
      <c r="F83" s="52">
        <v>117.5</v>
      </c>
      <c r="G83" s="31"/>
    </row>
    <row r="84" spans="1:7" x14ac:dyDescent="0.3">
      <c r="A84" s="43"/>
      <c r="B84" s="44"/>
      <c r="C84" s="44"/>
      <c r="D84" s="44"/>
      <c r="E84" s="45"/>
      <c r="F84" s="52"/>
      <c r="G84" s="31"/>
    </row>
    <row r="85" spans="1:7" x14ac:dyDescent="0.3">
      <c r="A85" s="3" t="s">
        <v>71</v>
      </c>
      <c r="B85" s="12">
        <v>-578.70000000000005</v>
      </c>
      <c r="C85" s="12">
        <v>-580.53399999999999</v>
      </c>
      <c r="D85" s="12">
        <v>-1903.7790000000005</v>
      </c>
      <c r="E85" s="63">
        <v>-667</v>
      </c>
      <c r="F85" s="51">
        <v>-707</v>
      </c>
      <c r="G85" s="31"/>
    </row>
    <row r="86" spans="1:7" x14ac:dyDescent="0.3">
      <c r="B86" s="5"/>
      <c r="E86" s="31"/>
      <c r="F86" s="52"/>
      <c r="G86" s="31"/>
    </row>
    <row r="87" spans="1:7" x14ac:dyDescent="0.3">
      <c r="A87" s="3" t="s">
        <v>72</v>
      </c>
      <c r="B87" s="12">
        <f t="shared" ref="B87:F87" si="16">+B88+B89</f>
        <v>1945</v>
      </c>
      <c r="C87" s="20">
        <f t="shared" si="16"/>
        <v>1970</v>
      </c>
      <c r="D87" s="20">
        <f t="shared" si="16"/>
        <v>1977</v>
      </c>
      <c r="E87" s="64">
        <f t="shared" si="16"/>
        <v>2043.3309999999999</v>
      </c>
      <c r="F87" s="56">
        <f t="shared" si="16"/>
        <v>2043.3309999999999</v>
      </c>
      <c r="G87" s="31"/>
    </row>
    <row r="88" spans="1:7" x14ac:dyDescent="0.3">
      <c r="A88" s="6" t="s">
        <v>73</v>
      </c>
      <c r="B88" s="14">
        <v>1725</v>
      </c>
      <c r="C88" s="21">
        <v>1740</v>
      </c>
      <c r="D88" s="21">
        <v>1740</v>
      </c>
      <c r="E88" s="40">
        <v>1800</v>
      </c>
      <c r="F88" s="52">
        <v>1800</v>
      </c>
      <c r="G88" s="31"/>
    </row>
    <row r="89" spans="1:7" x14ac:dyDescent="0.3">
      <c r="A89" s="6" t="s">
        <v>74</v>
      </c>
      <c r="B89" s="14">
        <v>220</v>
      </c>
      <c r="C89" s="21">
        <v>230</v>
      </c>
      <c r="D89" s="21">
        <v>237</v>
      </c>
      <c r="E89" s="40">
        <v>243.33099999999999</v>
      </c>
      <c r="F89" s="52">
        <v>243.33099999999999</v>
      </c>
      <c r="G89" s="31"/>
    </row>
    <row r="90" spans="1:7" x14ac:dyDescent="0.3">
      <c r="B90" s="16"/>
      <c r="C90" s="5"/>
      <c r="D90" s="5"/>
      <c r="E90" s="31"/>
      <c r="F90" s="50"/>
      <c r="G90" s="31"/>
    </row>
    <row r="91" spans="1:7" x14ac:dyDescent="0.3">
      <c r="A91" s="3" t="s">
        <v>75</v>
      </c>
      <c r="B91" s="12">
        <f t="shared" ref="B91:F91" si="17">+B92+B93</f>
        <v>101.735</v>
      </c>
      <c r="C91" s="12">
        <f t="shared" si="17"/>
        <v>105.366</v>
      </c>
      <c r="D91" s="12">
        <f t="shared" si="17"/>
        <v>112.434</v>
      </c>
      <c r="E91" s="34">
        <f t="shared" si="17"/>
        <v>124.90400000000001</v>
      </c>
      <c r="F91" s="49">
        <f t="shared" si="17"/>
        <v>130.01000000000002</v>
      </c>
      <c r="G91" s="31"/>
    </row>
    <row r="92" spans="1:7" x14ac:dyDescent="0.3">
      <c r="A92" s="7" t="s">
        <v>76</v>
      </c>
      <c r="B92" s="14">
        <v>99.4</v>
      </c>
      <c r="C92" s="14">
        <v>103</v>
      </c>
      <c r="D92" s="14">
        <v>110</v>
      </c>
      <c r="E92" s="40">
        <v>122.4</v>
      </c>
      <c r="F92" s="65">
        <v>127.4</v>
      </c>
      <c r="G92" s="31"/>
    </row>
    <row r="93" spans="1:7" x14ac:dyDescent="0.3">
      <c r="A93" s="7" t="s">
        <v>77</v>
      </c>
      <c r="B93" s="14">
        <v>2.335</v>
      </c>
      <c r="C93" s="14">
        <v>2.3660000000000001</v>
      </c>
      <c r="D93" s="14">
        <v>2.4340000000000002</v>
      </c>
      <c r="E93" s="40">
        <v>2.504</v>
      </c>
      <c r="F93" s="65">
        <v>2.61</v>
      </c>
      <c r="G93" s="31"/>
    </row>
    <row r="94" spans="1:7" x14ac:dyDescent="0.3">
      <c r="A94" s="8" t="s">
        <v>78</v>
      </c>
      <c r="B94" s="25"/>
      <c r="C94" s="25"/>
      <c r="D94" s="25"/>
      <c r="F94" s="30"/>
      <c r="G94" s="31"/>
    </row>
    <row r="95" spans="1:7" x14ac:dyDescent="0.3">
      <c r="A95" s="8"/>
      <c r="B95" s="5"/>
      <c r="C95" s="5"/>
      <c r="D95" s="5"/>
      <c r="F95" s="30"/>
      <c r="G95" s="31"/>
    </row>
    <row r="96" spans="1:7" x14ac:dyDescent="0.3">
      <c r="A96" s="9"/>
      <c r="B96" s="5"/>
      <c r="C96" s="5"/>
      <c r="D96" s="5"/>
      <c r="F96" s="30"/>
      <c r="G96" s="3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2020-07-09T19:56:40Z</dcterms:created>
  <dcterms:modified xsi:type="dcterms:W3CDTF">2023-03-09T20:03:42Z</dcterms:modified>
</cp:coreProperties>
</file>