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teve\Steve Work\USGLC\Budget Updates\FY23\"/>
    </mc:Choice>
  </mc:AlternateContent>
  <xr:revisionPtr revIDLastSave="0" documentId="8_{DF62A65B-B5D2-45FC-871E-28D50BE671D6}" xr6:coauthVersionLast="47" xr6:coauthVersionMax="47" xr10:uidLastSave="{00000000-0000-0000-0000-000000000000}"/>
  <bookViews>
    <workbookView xWindow="-108" yWindow="-108" windowWidth="23256" windowHeight="12576" xr2:uid="{5DD42AC9-9335-47E0-8972-3930AEF10E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  <c r="B2" i="1"/>
  <c r="G31" i="1"/>
  <c r="F31" i="1"/>
  <c r="E31" i="1"/>
  <c r="D31" i="1"/>
  <c r="C31" i="1"/>
  <c r="B31" i="1"/>
  <c r="H2" i="1"/>
  <c r="H31" i="1"/>
  <c r="H4" i="1"/>
  <c r="H5" i="1" s="1"/>
  <c r="H8" i="1"/>
  <c r="H7" i="1" s="1"/>
  <c r="H16" i="1"/>
  <c r="H19" i="1"/>
  <c r="H22" i="1"/>
  <c r="H88" i="1"/>
  <c r="H84" i="1"/>
  <c r="H77" i="1"/>
  <c r="H62" i="1"/>
  <c r="H56" i="1"/>
  <c r="H47" i="1"/>
  <c r="H36" i="1"/>
  <c r="H32" i="1"/>
  <c r="D88" i="1"/>
  <c r="D84" i="1"/>
  <c r="D77" i="1"/>
  <c r="D62" i="1"/>
  <c r="D36" i="1"/>
  <c r="D32" i="1"/>
  <c r="D22" i="1"/>
  <c r="D19" i="1"/>
  <c r="D16" i="1"/>
  <c r="D8" i="1"/>
  <c r="D47" i="1"/>
  <c r="D52" i="1"/>
  <c r="D56" i="1"/>
  <c r="D7" i="1" l="1"/>
  <c r="D4" i="1" l="1"/>
  <c r="D5" i="1" l="1"/>
  <c r="F36" i="1" l="1"/>
  <c r="E36" i="1"/>
  <c r="C36" i="1"/>
  <c r="B36" i="1"/>
  <c r="G36" i="1"/>
  <c r="F62" i="1"/>
  <c r="E62" i="1"/>
  <c r="C62" i="1"/>
  <c r="B62" i="1"/>
  <c r="G62" i="1"/>
  <c r="G88" i="1"/>
  <c r="F88" i="1"/>
  <c r="E88" i="1"/>
  <c r="C88" i="1"/>
  <c r="B88" i="1"/>
  <c r="C84" i="1"/>
  <c r="G84" i="1"/>
  <c r="F84" i="1"/>
  <c r="E84" i="1"/>
  <c r="B84" i="1"/>
  <c r="G77" i="1"/>
  <c r="F77" i="1"/>
  <c r="E77" i="1"/>
  <c r="B77" i="1"/>
  <c r="G56" i="1"/>
  <c r="F56" i="1"/>
  <c r="E56" i="1"/>
  <c r="C56" i="1"/>
  <c r="B56" i="1"/>
  <c r="E52" i="1"/>
  <c r="F52" i="1"/>
  <c r="G52" i="1"/>
  <c r="B52" i="1"/>
  <c r="G47" i="1"/>
  <c r="F47" i="1"/>
  <c r="E47" i="1"/>
  <c r="C47" i="1"/>
  <c r="B47" i="1"/>
  <c r="G32" i="1"/>
  <c r="E32" i="1"/>
  <c r="F32" i="1"/>
  <c r="B32" i="1"/>
  <c r="E22" i="1"/>
  <c r="F22" i="1"/>
  <c r="G22" i="1"/>
  <c r="C22" i="1"/>
  <c r="B22" i="1"/>
  <c r="G19" i="1"/>
  <c r="F19" i="1"/>
  <c r="E19" i="1"/>
  <c r="B19" i="1"/>
  <c r="F16" i="1"/>
  <c r="G16" i="1"/>
  <c r="E16" i="1"/>
  <c r="B16" i="1"/>
  <c r="E8" i="1"/>
  <c r="G8" i="1"/>
  <c r="F8" i="1"/>
  <c r="B8" i="1"/>
  <c r="G7" i="1" l="1"/>
  <c r="C77" i="1"/>
  <c r="C52" i="1"/>
  <c r="B7" i="1"/>
  <c r="E7" i="1"/>
  <c r="E4" i="1" s="1"/>
  <c r="C8" i="1"/>
  <c r="C16" i="1"/>
  <c r="F7" i="1"/>
  <c r="C19" i="1"/>
  <c r="C32" i="1"/>
  <c r="G4" i="1" l="1"/>
  <c r="G5" i="1" s="1"/>
  <c r="B4" i="1"/>
  <c r="B5" i="1" s="1"/>
  <c r="E5" i="1"/>
  <c r="F4" i="1"/>
  <c r="C7" i="1"/>
  <c r="F5" i="1" l="1"/>
  <c r="C4" i="1"/>
  <c r="C5" i="1" l="1"/>
</calcChain>
</file>

<file path=xl/sharedStrings.xml><?xml version="1.0" encoding="utf-8"?>
<sst xmlns="http://schemas.openxmlformats.org/spreadsheetml/2006/main" count="100" uniqueCount="93">
  <si>
    <t>(Dollars in millions)</t>
  </si>
  <si>
    <t>FY20 Total Enacted</t>
  </si>
  <si>
    <t>INTERNATIONAL AFFAIRS*</t>
  </si>
  <si>
    <t>STATE-FOREIGN OPERATIONS - 150 DISC</t>
  </si>
  <si>
    <t>STATE-FOREIGN OPERATIONS TOTAL DISC</t>
  </si>
  <si>
    <t xml:space="preserve"> </t>
  </si>
  <si>
    <t>STATE DEPARTMENT OPERATIONS</t>
  </si>
  <si>
    <t>Administration of Foreign Affairs</t>
  </si>
  <si>
    <t>Diplomatic Programs</t>
  </si>
  <si>
    <t>Capital Investment Fund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</si>
  <si>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</si>
  <si>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</si>
  <si>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</si>
  <si>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</si>
  <si>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</si>
  <si>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</si>
  <si>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</si>
  <si>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</si>
  <si>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</si>
  <si>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</si>
  <si>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</si>
  <si>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</si>
  <si>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</si>
  <si>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</si>
  <si>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</si>
  <si>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</si>
  <si>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</si>
  <si>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</si>
  <si>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 Agency for International Development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</si>
  <si>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</si>
  <si>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</si>
  <si>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</si>
  <si>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</si>
  <si>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</si>
  <si>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</si>
  <si>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</si>
  <si>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</si>
  <si>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</si>
  <si>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Economic Support Fund (ESF)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</si>
  <si>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</si>
  <si>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</si>
  <si>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</si>
  <si>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</si>
  <si>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</si>
  <si>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</si>
  <si>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</si>
  <si>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</si>
  <si>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</si>
  <si>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</si>
  <si>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</si>
  <si>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</si>
  <si>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</si>
  <si>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</si>
  <si>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</si>
  <si>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</si>
  <si>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</si>
  <si>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</si>
  <si>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</si>
  <si>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</si>
  <si>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Global Environment Facility</t>
  </si>
  <si>
    <t>World Bank - IBRD</t>
  </si>
  <si>
    <t>International Development Association (IDA)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</si>
  <si>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</si>
  <si>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</si>
  <si>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</si>
  <si>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</si>
  <si>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</si>
  <si>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</si>
  <si>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International Fund for Agricultural Development</t>
  </si>
  <si>
    <t>Export and Investment Assistance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</si>
  <si>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</si>
  <si>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</si>
  <si>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</si>
  <si>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</si>
  <si>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</si>
  <si>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</si>
  <si>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International Trade Commission</t>
  </si>
  <si>
    <t>Foreign Claims Settlement Commission</t>
  </si>
  <si>
    <t>* Excludes emergency funding.</t>
  </si>
  <si>
    <t>FY21  Total Enacted</t>
  </si>
  <si>
    <t>International Monetary Fund (IMF)</t>
  </si>
  <si>
    <t>Consular and Border Security Program</t>
  </si>
  <si>
    <t>FY23  Budget Request</t>
  </si>
  <si>
    <t>FY23 House Total</t>
  </si>
  <si>
    <t>FY23 Senate Total</t>
  </si>
  <si>
    <t>Tropical Forest and Coral Reef Conservation</t>
  </si>
  <si>
    <t>Clean Technology Fund</t>
  </si>
  <si>
    <t>Green Climate Fund (GCF)**</t>
  </si>
  <si>
    <t xml:space="preserve">Export-Import Bank of the United States </t>
  </si>
  <si>
    <t xml:space="preserve">International Development Finance Corporation (IFDC) </t>
  </si>
  <si>
    <t xml:space="preserve">Overseas Private Investment Corporation </t>
  </si>
  <si>
    <t>FY22  Total Enacted</t>
  </si>
  <si>
    <t>FY23 Enacted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</si>
</sst>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414043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9" fillId="0" borderId="3" xfId="0" applyFont="1" applyBorder="1"/>
    <xf numFmtId="0" fontId="7" fillId="0" borderId="0" xfId="0" applyFont="1"/>
    <xf numFmtId="0" fontId="10" fillId="0" borderId="0" xfId="0" applyFont="1" applyAlignment="1">
      <alignment vertical="center"/>
    </xf>
    <xf numFmtId="164" fontId="0" fillId="0" borderId="0" xfId="1" applyNumberFormat="1" applyFont="1"/>
    <xf numFmtId="3" fontId="5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/>
    <xf numFmtId="3" fontId="7" fillId="0" borderId="0" xfId="0" applyNumberFormat="1" applyFont="1"/>
    <xf numFmtId="3" fontId="0" fillId="0" borderId="3" xfId="0" applyNumberFormat="1" applyBorder="1"/>
    <xf numFmtId="3" fontId="7" fillId="0" borderId="3" xfId="0" applyNumberFormat="1" applyFont="1" applyBorder="1"/>
    <xf numFmtId="3" fontId="8" fillId="0" borderId="0" xfId="0" applyNumberFormat="1" applyFont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166" fontId="0" fillId="0" borderId="3" xfId="0" applyNumberFormat="1" applyBorder="1"/>
    <xf numFmtId="3" fontId="5" fillId="0" borderId="3" xfId="0" applyNumberFormat="1" applyFont="1" applyBorder="1"/>
    <xf numFmtId="164" fontId="6" fillId="0" borderId="3" xfId="1" applyNumberFormat="1" applyFont="1" applyFill="1" applyBorder="1"/>
    <xf numFmtId="164" fontId="0" fillId="0" borderId="3" xfId="1" applyNumberFormat="1" applyFont="1" applyFill="1" applyBorder="1"/>
    <xf numFmtId="3" fontId="8" fillId="0" borderId="3" xfId="0" applyNumberFormat="1" applyFont="1" applyBorder="1"/>
    <xf numFmtId="0" fontId="11" fillId="0" borderId="3" xfId="0" applyFont="1" applyBorder="1"/>
    <xf numFmtId="3" fontId="11" fillId="0" borderId="3" xfId="0" applyNumberFormat="1" applyFont="1" applyBorder="1"/>
    <xf numFmtId="3" fontId="6" fillId="0" borderId="0" xfId="0" applyNumberFormat="1" applyFont="1"/>
    <xf numFmtId="165" fontId="2" fillId="0" borderId="3" xfId="1" applyNumberFormat="1" applyFont="1" applyBorder="1"/>
    <xf numFmtId="165" fontId="0" fillId="0" borderId="3" xfId="1" applyNumberFormat="1" applyFont="1" applyBorder="1"/>
    <xf numFmtId="165" fontId="7" fillId="0" borderId="3" xfId="1" applyNumberFormat="1" applyFont="1" applyBorder="1"/>
    <xf numFmtId="3" fontId="2" fillId="0" borderId="3" xfId="0" applyNumberFormat="1" applyFont="1" applyBorder="1"/>
    <xf numFmtId="164" fontId="0" fillId="0" borderId="0" xfId="1" applyNumberFormat="1" applyFont="1" applyBorder="1"/>
    <xf numFmtId="0" fontId="9" fillId="0" borderId="0" xfId="0" applyFont="1"/>
    <xf numFmtId="165" fontId="0" fillId="0" borderId="0" xfId="1" applyNumberFormat="1" applyFont="1"/>
    <xf numFmtId="0" fontId="3" fillId="2" borderId="0" xfId="0" applyFont="1" applyFill="1" applyAlignment="1">
      <alignment horizontal="center" wrapText="1"/>
    </xf>
    <xf numFmtId="165" fontId="5" fillId="0" borderId="3" xfId="1" applyNumberFormat="1" applyFont="1" applyBorder="1" applyAlignment="1">
      <alignment horizontal="right" wrapText="1"/>
    </xf>
    <xf numFmtId="165" fontId="6" fillId="0" borderId="3" xfId="1" applyNumberFormat="1" applyFont="1" applyBorder="1"/>
    <xf numFmtId="165" fontId="7" fillId="0" borderId="0" xfId="1" applyNumberFormat="1" applyFont="1"/>
    <xf numFmtId="165" fontId="5" fillId="0" borderId="3" xfId="1" applyNumberFormat="1" applyFont="1" applyBorder="1"/>
    <xf numFmtId="165" fontId="6" fillId="0" borderId="3" xfId="1" applyNumberFormat="1" applyFont="1" applyFill="1" applyBorder="1"/>
    <xf numFmtId="1" fontId="2" fillId="0" borderId="3" xfId="1" applyNumberFormat="1" applyFont="1" applyBorder="1"/>
    <xf numFmtId="165" fontId="1" fillId="0" borderId="3" xfId="1" applyNumberFormat="1" applyFon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07C6-D8AC-42C9-B6E9-CF7101663E36}">
  <dimension ref="A1:O93"/>
  <sheetViews>
    <sheetView tabSelected="1" workbookViewId="0">
      <selection activeCell="K5" sqref="K5:O11"/>
    </sheetView>
  </sheetViews>
  <sheetFormatPr defaultRowHeight="14.4" x14ac:dyDescent="0.3"/>
  <cols>
    <col min="1" max="1" width="50.21875" customWidth="1"/>
    <col min="2" max="7" width="12.77734375" customWidth="1"/>
    <col min="8" max="8" width="12.21875" customWidth="1"/>
    <col min="9" max="9" width="10.109375" bestFit="1" customWidth="1"/>
    <col min="11" max="15" width="10.109375" bestFit="1" customWidth="1"/>
  </cols>
  <sheetData>
    <row r="1" spans="1:15" ht="28.8" x14ac:dyDescent="0.3">
      <c r="A1" s="1" t="s">
        <v>0</v>
      </c>
      <c r="B1" s="2" t="s">
        <v>1</v>
      </c>
      <c r="C1" s="2" t="s">
        <v>79</v>
      </c>
      <c r="D1" s="2" t="s">
        <v>91</v>
      </c>
      <c r="E1" s="2" t="s">
        <v>82</v>
      </c>
      <c r="F1" s="2" t="s">
        <v>83</v>
      </c>
      <c r="G1" s="2" t="s">
        <v>84</v>
      </c>
      <c r="H1" s="33" t="s">
        <v>92</v>
      </c>
    </row>
    <row r="2" spans="1:15" x14ac:dyDescent="0.3">
      <c r="A2" s="3" t="s">
        <v>2</v>
      </c>
      <c r="B2" s="34">
        <f t="shared" ref="B2:G2" si="0">+B4+B84+B88</f>
        <v>56555.519</v>
      </c>
      <c r="C2" s="34">
        <f t="shared" si="0"/>
        <v>57389.442000000003</v>
      </c>
      <c r="D2" s="34">
        <f t="shared" si="0"/>
        <v>57994.28</v>
      </c>
      <c r="E2" s="34">
        <f t="shared" si="0"/>
        <v>68234.884999999995</v>
      </c>
      <c r="F2" s="34">
        <f t="shared" si="0"/>
        <v>66568.326000000001</v>
      </c>
      <c r="G2" s="34">
        <f t="shared" si="0"/>
        <v>66531.637999999992</v>
      </c>
      <c r="H2" s="34">
        <f>+H4+H84+H88</f>
        <v>61654.801999999996</v>
      </c>
      <c r="I2" s="10"/>
    </row>
    <row r="3" spans="1:15" x14ac:dyDescent="0.3">
      <c r="A3" s="4"/>
      <c r="B3" s="5"/>
      <c r="C3" s="5"/>
      <c r="D3" s="5"/>
      <c r="E3" s="5"/>
      <c r="F3" s="5"/>
      <c r="G3" s="5"/>
      <c r="H3" s="32"/>
      <c r="I3" s="10"/>
    </row>
    <row r="4" spans="1:15" x14ac:dyDescent="0.3">
      <c r="A4" s="3" t="s">
        <v>3</v>
      </c>
      <c r="B4" s="12">
        <f>+B7+B31+BE97</f>
        <v>54508.784</v>
      </c>
      <c r="C4" s="12">
        <f>+C7+C31+CC97</f>
        <v>55314.076000000001</v>
      </c>
      <c r="D4" s="12">
        <f>+D7+D31+CD97</f>
        <v>55904.845999999998</v>
      </c>
      <c r="E4" s="12">
        <f>+E7+E31+CV97</f>
        <v>66155.451000000001</v>
      </c>
      <c r="F4" s="12">
        <f>+F7+F31+CY97</f>
        <v>64378.422000000006</v>
      </c>
      <c r="G4" s="12">
        <f>+G7+G31+DB97</f>
        <v>64356.734000000004</v>
      </c>
      <c r="H4" s="12">
        <f>+H7+H31+DF97</f>
        <v>59486.566999999995</v>
      </c>
      <c r="I4" s="10"/>
    </row>
    <row r="5" spans="1:15" x14ac:dyDescent="0.3">
      <c r="A5" s="3" t="s">
        <v>4</v>
      </c>
      <c r="B5" s="12">
        <f t="shared" ref="B5:G5" si="1">+B4+B29</f>
        <v>54685.13</v>
      </c>
      <c r="C5" s="12">
        <f t="shared" si="1"/>
        <v>55505</v>
      </c>
      <c r="D5" s="12">
        <f t="shared" ref="D5" si="2">+D4+D29</f>
        <v>56100</v>
      </c>
      <c r="E5" s="12">
        <f t="shared" si="1"/>
        <v>66338.519</v>
      </c>
      <c r="F5" s="12">
        <f t="shared" si="1"/>
        <v>64574.999000000003</v>
      </c>
      <c r="G5" s="12">
        <f t="shared" si="1"/>
        <v>64559.995000000003</v>
      </c>
      <c r="H5" s="12">
        <f>+H4+H29</f>
        <v>59692.981999999996</v>
      </c>
      <c r="I5" s="10"/>
    </row>
    <row r="6" spans="1:15" x14ac:dyDescent="0.3">
      <c r="B6" s="13" t="s">
        <v>5</v>
      </c>
      <c r="C6" s="13" t="s">
        <v>5</v>
      </c>
      <c r="D6" s="13" t="s">
        <v>5</v>
      </c>
      <c r="E6" s="13" t="s">
        <v>5</v>
      </c>
      <c r="F6" s="13" t="s">
        <v>5</v>
      </c>
      <c r="G6" s="13" t="s">
        <v>5</v>
      </c>
      <c r="H6" s="36" t="s">
        <v>5</v>
      </c>
      <c r="I6" s="10"/>
      <c r="K6" s="10"/>
      <c r="L6" s="10"/>
      <c r="M6" s="10"/>
      <c r="N6" s="10"/>
      <c r="O6" s="10"/>
    </row>
    <row r="7" spans="1:15" x14ac:dyDescent="0.3">
      <c r="A7" s="3" t="s">
        <v>6</v>
      </c>
      <c r="B7" s="11">
        <f t="shared" ref="B7:G7" si="3">+B8+B16+B19+B22</f>
        <v>16389.068000000003</v>
      </c>
      <c r="C7" s="11">
        <f t="shared" si="3"/>
        <v>16490.363999999998</v>
      </c>
      <c r="D7" s="11">
        <f t="shared" ref="D7" si="4">+D8+D16+D19+D22</f>
        <v>16859.423000000003</v>
      </c>
      <c r="E7" s="11">
        <f t="shared" si="3"/>
        <v>18235.417000000001</v>
      </c>
      <c r="F7" s="11">
        <f t="shared" si="3"/>
        <v>17660.752000000004</v>
      </c>
      <c r="G7" s="11">
        <f t="shared" si="3"/>
        <v>17866.665000000001</v>
      </c>
      <c r="H7" s="34">
        <f t="shared" ref="H7" si="5">+H8+H16+H19+H22</f>
        <v>17023.554</v>
      </c>
      <c r="I7" s="10"/>
      <c r="K7" s="41"/>
      <c r="L7" s="41"/>
      <c r="M7" s="41"/>
      <c r="N7" s="41"/>
      <c r="O7" s="41"/>
    </row>
    <row r="8" spans="1:15" x14ac:dyDescent="0.3">
      <c r="A8" s="3" t="s">
        <v>7</v>
      </c>
      <c r="B8" s="11">
        <f t="shared" ref="B8" si="6">SUM(B9:B15)</f>
        <v>12197.129000000001</v>
      </c>
      <c r="C8" s="11">
        <f t="shared" ref="C8:G8" si="7">SUM(C9:C15)</f>
        <v>12339.886999999999</v>
      </c>
      <c r="D8" s="11">
        <f t="shared" ref="D8" si="8">SUM(D9:D15)</f>
        <v>12427.212000000001</v>
      </c>
      <c r="E8" s="11">
        <f t="shared" si="7"/>
        <v>13022.524000000001</v>
      </c>
      <c r="F8" s="11">
        <f t="shared" si="7"/>
        <v>12934.044000000002</v>
      </c>
      <c r="G8" s="11">
        <f t="shared" si="7"/>
        <v>12984.672000000002</v>
      </c>
      <c r="H8" s="34">
        <f t="shared" ref="H8" si="9">SUM(H9:H15)</f>
        <v>12804.496000000001</v>
      </c>
      <c r="I8" s="10"/>
    </row>
    <row r="9" spans="1:15" x14ac:dyDescent="0.3">
      <c r="A9" s="6" t="s">
        <v>8</v>
      </c>
      <c r="B9" s="17">
        <v>9125.7000000000007</v>
      </c>
      <c r="C9" s="14">
        <v>9170.012999999999</v>
      </c>
      <c r="D9" s="14">
        <v>9178.7890000000007</v>
      </c>
      <c r="E9" s="17">
        <v>9637.7070000000003</v>
      </c>
      <c r="F9" s="17">
        <v>9637.7070000000003</v>
      </c>
      <c r="G9" s="17">
        <v>9637.7960000000003</v>
      </c>
      <c r="H9" s="27">
        <v>9463.1589999999997</v>
      </c>
      <c r="I9" s="10"/>
    </row>
    <row r="10" spans="1:15" x14ac:dyDescent="0.3">
      <c r="A10" s="6" t="s">
        <v>9</v>
      </c>
      <c r="B10" s="14">
        <v>139.5</v>
      </c>
      <c r="C10" s="14">
        <v>250</v>
      </c>
      <c r="D10" s="14">
        <v>300</v>
      </c>
      <c r="E10" s="14">
        <v>470.18</v>
      </c>
      <c r="F10" s="14">
        <v>350</v>
      </c>
      <c r="G10" s="14">
        <v>389</v>
      </c>
      <c r="H10" s="27">
        <v>389</v>
      </c>
      <c r="I10" s="10"/>
    </row>
    <row r="11" spans="1:15" x14ac:dyDescent="0.3">
      <c r="A11" s="6" t="s">
        <v>81</v>
      </c>
      <c r="B11" s="14"/>
      <c r="C11" s="14"/>
      <c r="D11" s="14">
        <v>0</v>
      </c>
      <c r="E11" s="14">
        <v>0</v>
      </c>
      <c r="F11" s="14">
        <v>0</v>
      </c>
      <c r="G11" s="14">
        <v>0</v>
      </c>
      <c r="H11" s="27">
        <v>0</v>
      </c>
      <c r="I11" s="10"/>
    </row>
    <row r="12" spans="1:15" x14ac:dyDescent="0.3">
      <c r="A12" s="6" t="s">
        <v>10</v>
      </c>
      <c r="B12" s="14">
        <v>145.72899999999998</v>
      </c>
      <c r="C12" s="14">
        <v>145.72899999999998</v>
      </c>
      <c r="D12" s="14">
        <v>131.458</v>
      </c>
      <c r="E12" s="14">
        <v>133.69999999999999</v>
      </c>
      <c r="F12" s="14">
        <v>133.69999999999999</v>
      </c>
      <c r="G12" s="14">
        <v>133.69999999999999</v>
      </c>
      <c r="H12" s="27">
        <v>133.69999999999999</v>
      </c>
      <c r="I12" s="10"/>
    </row>
    <row r="13" spans="1:15" x14ac:dyDescent="0.3">
      <c r="A13" s="6" t="s">
        <v>11</v>
      </c>
      <c r="B13" s="14">
        <v>730.7</v>
      </c>
      <c r="C13" s="14">
        <v>740.3</v>
      </c>
      <c r="D13" s="14">
        <v>753</v>
      </c>
      <c r="E13" s="14">
        <v>741.3</v>
      </c>
      <c r="F13" s="14">
        <v>773</v>
      </c>
      <c r="G13" s="14">
        <v>781.53899999999999</v>
      </c>
      <c r="H13" s="27">
        <v>777.5</v>
      </c>
      <c r="I13" s="10"/>
    </row>
    <row r="14" spans="1:15" x14ac:dyDescent="0.3">
      <c r="A14" s="6" t="s">
        <v>12</v>
      </c>
      <c r="B14" s="14">
        <v>1975.5</v>
      </c>
      <c r="C14" s="14">
        <v>1950.4490000000001</v>
      </c>
      <c r="D14" s="14">
        <v>1983.1489999999999</v>
      </c>
      <c r="E14" s="14">
        <v>1957.8209999999999</v>
      </c>
      <c r="F14" s="14">
        <v>1957.8209999999999</v>
      </c>
      <c r="G14" s="14">
        <v>1957.8209999999999</v>
      </c>
      <c r="H14" s="27">
        <v>1957.8209999999999</v>
      </c>
      <c r="I14" s="10"/>
    </row>
    <row r="15" spans="1:15" x14ac:dyDescent="0.3">
      <c r="A15" s="6" t="s">
        <v>13</v>
      </c>
      <c r="B15" s="14">
        <v>80</v>
      </c>
      <c r="C15" s="14">
        <v>83.396000000000001</v>
      </c>
      <c r="D15" s="14">
        <v>80.816000000000003</v>
      </c>
      <c r="E15" s="14">
        <v>81.816000000000003</v>
      </c>
      <c r="F15" s="14">
        <v>81.816000000000003</v>
      </c>
      <c r="G15" s="14">
        <v>84.816000000000003</v>
      </c>
      <c r="H15" s="27">
        <v>83.316000000000003</v>
      </c>
      <c r="I15" s="10"/>
    </row>
    <row r="16" spans="1:15" x14ac:dyDescent="0.3">
      <c r="A16" s="3" t="s">
        <v>14</v>
      </c>
      <c r="B16" s="12">
        <f t="shared" ref="B16" si="10">SUM(B17:B18)</f>
        <v>3000.2</v>
      </c>
      <c r="C16" s="12">
        <f t="shared" ref="C16:D16" si="11">SUM(C17:C18)</f>
        <v>2962.2420000000002</v>
      </c>
      <c r="D16" s="12">
        <f t="shared" si="11"/>
        <v>3161.5420000000004</v>
      </c>
      <c r="E16" s="12">
        <f>SUM(E17:E18)</f>
        <v>3985.4740000000002</v>
      </c>
      <c r="F16" s="12">
        <f>SUM(F17:F18)</f>
        <v>3457.239</v>
      </c>
      <c r="G16" s="12">
        <f>SUM(G17:G18)</f>
        <v>3566.4399999999996</v>
      </c>
      <c r="H16" s="35">
        <f>SUM(H17:H18)</f>
        <v>2919.915</v>
      </c>
      <c r="I16" s="10"/>
    </row>
    <row r="17" spans="1:9" x14ac:dyDescent="0.3">
      <c r="A17" s="6" t="s">
        <v>15</v>
      </c>
      <c r="B17" s="14">
        <v>1473.8</v>
      </c>
      <c r="C17" s="14">
        <v>1505.9280000000001</v>
      </c>
      <c r="D17" s="14">
        <v>1662.9280000000001</v>
      </c>
      <c r="E17" s="14">
        <v>1658.239</v>
      </c>
      <c r="F17" s="14">
        <v>1659.739</v>
      </c>
      <c r="G17" s="14">
        <v>1604.2049999999999</v>
      </c>
      <c r="H17" s="27">
        <v>1438</v>
      </c>
      <c r="I17" s="10"/>
    </row>
    <row r="18" spans="1:9" x14ac:dyDescent="0.3">
      <c r="A18" s="6" t="s">
        <v>16</v>
      </c>
      <c r="B18" s="14">
        <v>1526.4</v>
      </c>
      <c r="C18" s="14">
        <v>1456.3140000000001</v>
      </c>
      <c r="D18" s="14">
        <v>1498.614</v>
      </c>
      <c r="E18" s="14">
        <v>2327.2350000000001</v>
      </c>
      <c r="F18" s="14">
        <v>1797.5</v>
      </c>
      <c r="G18" s="14">
        <v>1962.2349999999999</v>
      </c>
      <c r="H18" s="27">
        <v>1481.915</v>
      </c>
      <c r="I18" s="10"/>
    </row>
    <row r="19" spans="1:9" x14ac:dyDescent="0.3">
      <c r="A19" s="3" t="s">
        <v>17</v>
      </c>
      <c r="B19" s="12">
        <f t="shared" ref="B19:H19" si="12">SUM(B20:B21)</f>
        <v>810.40000000000009</v>
      </c>
      <c r="C19" s="12">
        <f t="shared" si="12"/>
        <v>802.95699999999999</v>
      </c>
      <c r="D19" s="12">
        <f t="shared" si="12"/>
        <v>860</v>
      </c>
      <c r="E19" s="12">
        <f t="shared" si="12"/>
        <v>840</v>
      </c>
      <c r="F19" s="12">
        <f t="shared" si="12"/>
        <v>862</v>
      </c>
      <c r="G19" s="12">
        <f t="shared" si="12"/>
        <v>887.41000000000008</v>
      </c>
      <c r="H19" s="35">
        <f t="shared" si="12"/>
        <v>884.7</v>
      </c>
      <c r="I19" s="10"/>
    </row>
    <row r="20" spans="1:9" x14ac:dyDescent="0.3">
      <c r="A20" s="6" t="s">
        <v>18</v>
      </c>
      <c r="B20" s="14">
        <v>798.7</v>
      </c>
      <c r="C20" s="14">
        <v>793.25699999999995</v>
      </c>
      <c r="D20" s="14">
        <v>850.3</v>
      </c>
      <c r="E20" s="14">
        <v>830.3</v>
      </c>
      <c r="F20" s="14">
        <v>852.3</v>
      </c>
      <c r="G20" s="14">
        <v>877.71</v>
      </c>
      <c r="H20" s="27">
        <v>875</v>
      </c>
      <c r="I20" s="10"/>
    </row>
    <row r="21" spans="1:9" x14ac:dyDescent="0.3">
      <c r="A21" s="6" t="s">
        <v>19</v>
      </c>
      <c r="B21" s="14">
        <v>11.7</v>
      </c>
      <c r="C21" s="14">
        <v>9.6999999999999993</v>
      </c>
      <c r="D21" s="14">
        <v>9.6999999999999993</v>
      </c>
      <c r="E21" s="14">
        <v>9.6999999999999993</v>
      </c>
      <c r="F21" s="14">
        <v>9.6999999999999993</v>
      </c>
      <c r="G21" s="14">
        <v>9.6999999999999993</v>
      </c>
      <c r="H21" s="27">
        <v>9.6999999999999993</v>
      </c>
      <c r="I21" s="10"/>
    </row>
    <row r="22" spans="1:9" x14ac:dyDescent="0.3">
      <c r="A22" s="3" t="s">
        <v>20</v>
      </c>
      <c r="B22" s="12">
        <f t="shared" ref="B22" si="13">SUM(B23:B27)</f>
        <v>381.339</v>
      </c>
      <c r="C22" s="12">
        <f t="shared" ref="C22:H22" si="14">SUM(C23:C27)</f>
        <v>385.27799999999996</v>
      </c>
      <c r="D22" s="12">
        <f t="shared" si="14"/>
        <v>410.66899999999998</v>
      </c>
      <c r="E22" s="12">
        <f t="shared" si="14"/>
        <v>387.41899999999998</v>
      </c>
      <c r="F22" s="12">
        <f t="shared" si="14"/>
        <v>407.46899999999999</v>
      </c>
      <c r="G22" s="12">
        <f t="shared" si="14"/>
        <v>428.14299999999997</v>
      </c>
      <c r="H22" s="35">
        <f t="shared" si="14"/>
        <v>414.44299999999998</v>
      </c>
      <c r="I22" s="10"/>
    </row>
    <row r="23" spans="1:9" x14ac:dyDescent="0.3">
      <c r="A23" s="6" t="s">
        <v>21</v>
      </c>
      <c r="B23" s="15">
        <v>19</v>
      </c>
      <c r="C23" s="14">
        <v>20</v>
      </c>
      <c r="D23" s="14">
        <v>21.5</v>
      </c>
      <c r="E23" s="15">
        <v>20</v>
      </c>
      <c r="F23" s="15">
        <v>22</v>
      </c>
      <c r="G23" s="15">
        <v>22</v>
      </c>
      <c r="H23" s="27">
        <v>22</v>
      </c>
      <c r="I23" s="10"/>
    </row>
    <row r="24" spans="1:9" x14ac:dyDescent="0.3">
      <c r="A24" s="7" t="s">
        <v>22</v>
      </c>
      <c r="B24" s="15">
        <v>16.7</v>
      </c>
      <c r="C24" s="14">
        <v>19.7</v>
      </c>
      <c r="D24" s="14">
        <v>19.7</v>
      </c>
      <c r="E24" s="15">
        <v>19.7</v>
      </c>
      <c r="F24" s="15">
        <v>21</v>
      </c>
      <c r="G24" s="15">
        <v>25.7</v>
      </c>
      <c r="H24" s="27">
        <v>22</v>
      </c>
      <c r="I24" s="10"/>
    </row>
    <row r="25" spans="1:9" x14ac:dyDescent="0.3">
      <c r="A25" s="6" t="s">
        <v>23</v>
      </c>
      <c r="B25" s="15">
        <v>300</v>
      </c>
      <c r="C25" s="14">
        <v>300</v>
      </c>
      <c r="D25" s="14">
        <v>315</v>
      </c>
      <c r="E25" s="15">
        <v>300</v>
      </c>
      <c r="F25" s="15">
        <v>310</v>
      </c>
      <c r="G25" s="15">
        <v>325</v>
      </c>
      <c r="H25" s="27">
        <v>315</v>
      </c>
      <c r="I25" s="10"/>
    </row>
    <row r="26" spans="1:9" x14ac:dyDescent="0.3">
      <c r="A26" s="6" t="s">
        <v>24</v>
      </c>
      <c r="B26" s="15">
        <v>45</v>
      </c>
      <c r="C26" s="14">
        <v>45</v>
      </c>
      <c r="D26" s="14">
        <v>54</v>
      </c>
      <c r="E26" s="15">
        <v>47.25</v>
      </c>
      <c r="F26" s="15">
        <v>54</v>
      </c>
      <c r="G26" s="15">
        <v>55</v>
      </c>
      <c r="H26" s="27">
        <v>55</v>
      </c>
      <c r="I26" s="10"/>
    </row>
    <row r="27" spans="1:9" x14ac:dyDescent="0.3">
      <c r="A27" s="7" t="s">
        <v>13</v>
      </c>
      <c r="B27" s="15">
        <v>0.63900000000000001</v>
      </c>
      <c r="C27" s="14">
        <v>0.57799999999999996</v>
      </c>
      <c r="D27" s="14">
        <v>0.46899999999999997</v>
      </c>
      <c r="E27" s="15">
        <v>0.46899999999999997</v>
      </c>
      <c r="F27" s="15">
        <v>0.46899999999999997</v>
      </c>
      <c r="G27" s="15">
        <v>0.44299999999999995</v>
      </c>
      <c r="H27" s="27">
        <v>0.44299999999999995</v>
      </c>
      <c r="I27" s="10"/>
    </row>
    <row r="28" spans="1:9" x14ac:dyDescent="0.3">
      <c r="A28" s="6" t="s">
        <v>25</v>
      </c>
      <c r="B28" s="15">
        <v>158.9</v>
      </c>
      <c r="C28" s="14">
        <v>158.9</v>
      </c>
      <c r="D28" s="14">
        <v>158.9</v>
      </c>
      <c r="E28" s="15">
        <v>158.9</v>
      </c>
      <c r="F28" s="15">
        <v>158.9</v>
      </c>
      <c r="G28" s="15">
        <v>158.9</v>
      </c>
      <c r="H28" s="27">
        <v>158.9</v>
      </c>
      <c r="I28" s="10"/>
    </row>
    <row r="29" spans="1:9" x14ac:dyDescent="0.3">
      <c r="A29" s="6" t="s">
        <v>26</v>
      </c>
      <c r="B29" s="15">
        <v>176.346</v>
      </c>
      <c r="C29" s="14">
        <v>190.92400000000001</v>
      </c>
      <c r="D29" s="14">
        <v>195.154</v>
      </c>
      <c r="E29" s="15">
        <v>183.06799999999998</v>
      </c>
      <c r="F29" s="15">
        <v>196.577</v>
      </c>
      <c r="G29" s="15">
        <v>203.261</v>
      </c>
      <c r="H29" s="27">
        <v>206.41499999999999</v>
      </c>
      <c r="I29" s="10"/>
    </row>
    <row r="30" spans="1:9" x14ac:dyDescent="0.3">
      <c r="B30" s="16"/>
      <c r="C30" s="5"/>
      <c r="D30" s="5"/>
      <c r="E30" s="16"/>
      <c r="F30" s="16"/>
      <c r="G30" s="16"/>
      <c r="H30" s="32"/>
      <c r="I30" s="10"/>
    </row>
    <row r="31" spans="1:9" x14ac:dyDescent="0.3">
      <c r="A31" s="3" t="s">
        <v>27</v>
      </c>
      <c r="B31" s="34">
        <f t="shared" ref="B31:G31" si="15">+B32+B36+B47+B52+B56+B62+B76+B77+B82</f>
        <v>38119.716</v>
      </c>
      <c r="C31" s="34">
        <f t="shared" si="15"/>
        <v>38823.712000000007</v>
      </c>
      <c r="D31" s="34">
        <f t="shared" si="15"/>
        <v>39045.422999999995</v>
      </c>
      <c r="E31" s="34">
        <f t="shared" si="15"/>
        <v>47920.034</v>
      </c>
      <c r="F31" s="34">
        <f t="shared" si="15"/>
        <v>46717.670000000006</v>
      </c>
      <c r="G31" s="34">
        <f t="shared" si="15"/>
        <v>46490.069000000003</v>
      </c>
      <c r="H31" s="34">
        <f>+H32+H36+H47+H52+H56+H62+H76+H77+H82</f>
        <v>42463.012999999999</v>
      </c>
      <c r="I31" s="10"/>
    </row>
    <row r="32" spans="1:9" x14ac:dyDescent="0.3">
      <c r="A32" s="3" t="s">
        <v>28</v>
      </c>
      <c r="B32" s="11">
        <f t="shared" ref="B32:G32" si="16">+B33+B34+B35</f>
        <v>1663</v>
      </c>
      <c r="C32" s="11">
        <f t="shared" si="16"/>
        <v>1711.4470000000001</v>
      </c>
      <c r="D32" s="11">
        <f t="shared" ref="D32" si="17">+D33+D34+D35</f>
        <v>1974.1469999999999</v>
      </c>
      <c r="E32" s="11">
        <f t="shared" si="16"/>
        <v>2112.9499999999998</v>
      </c>
      <c r="F32" s="11">
        <f t="shared" si="16"/>
        <v>2087.3539999999998</v>
      </c>
      <c r="G32" s="11">
        <f t="shared" si="16"/>
        <v>2097.0839999999998</v>
      </c>
      <c r="H32" s="34">
        <f t="shared" ref="H32" si="18">+H33+H34+H35</f>
        <v>2082.9499999999998</v>
      </c>
      <c r="I32" s="10"/>
    </row>
    <row r="33" spans="1:9" x14ac:dyDescent="0.3">
      <c r="A33" s="6" t="s">
        <v>29</v>
      </c>
      <c r="B33" s="17">
        <v>1377.2</v>
      </c>
      <c r="C33" s="14">
        <v>1377.7470000000001</v>
      </c>
      <c r="D33" s="14">
        <v>1635.9469999999999</v>
      </c>
      <c r="E33" s="17">
        <v>1743.35</v>
      </c>
      <c r="F33" s="17">
        <v>1743.35</v>
      </c>
      <c r="G33" s="17">
        <v>1743.35</v>
      </c>
      <c r="H33" s="27">
        <v>1743.35</v>
      </c>
      <c r="I33" s="10"/>
    </row>
    <row r="34" spans="1:9" x14ac:dyDescent="0.3">
      <c r="A34" s="6" t="s">
        <v>30</v>
      </c>
      <c r="B34" s="17">
        <v>210.3</v>
      </c>
      <c r="C34" s="14">
        <v>258.2</v>
      </c>
      <c r="D34" s="14">
        <v>258.2</v>
      </c>
      <c r="E34" s="17">
        <v>289.10000000000002</v>
      </c>
      <c r="F34" s="17">
        <v>263.50400000000002</v>
      </c>
      <c r="G34" s="17">
        <v>273.23399999999998</v>
      </c>
      <c r="H34" s="27">
        <v>259.10000000000002</v>
      </c>
      <c r="I34" s="10"/>
    </row>
    <row r="35" spans="1:9" x14ac:dyDescent="0.3">
      <c r="A35" s="6" t="s">
        <v>31</v>
      </c>
      <c r="B35" s="17">
        <v>75.5</v>
      </c>
      <c r="C35" s="14">
        <v>75.5</v>
      </c>
      <c r="D35" s="14">
        <v>80</v>
      </c>
      <c r="E35" s="17">
        <v>80.5</v>
      </c>
      <c r="F35" s="17">
        <v>80.5</v>
      </c>
      <c r="G35" s="17">
        <v>80.5</v>
      </c>
      <c r="H35" s="27">
        <v>80.5</v>
      </c>
      <c r="I35" s="10"/>
    </row>
    <row r="36" spans="1:9" x14ac:dyDescent="0.3">
      <c r="A36" s="3" t="s">
        <v>32</v>
      </c>
      <c r="B36" s="12">
        <f t="shared" ref="B36:F36" si="19">SUM(B37:B46)</f>
        <v>24530.992999999999</v>
      </c>
      <c r="C36" s="12">
        <f t="shared" si="19"/>
        <v>24858.452000000001</v>
      </c>
      <c r="D36" s="12">
        <f t="shared" si="19"/>
        <v>25867.941999999995</v>
      </c>
      <c r="E36" s="12">
        <f t="shared" si="19"/>
        <v>29596.741000000002</v>
      </c>
      <c r="F36" s="12">
        <f t="shared" si="19"/>
        <v>29318.688999999998</v>
      </c>
      <c r="G36" s="12">
        <f>SUM(G37:G46)</f>
        <v>28882.313999999998</v>
      </c>
      <c r="H36" s="35">
        <f>SUM(H37:H46)</f>
        <v>27044.646000000001</v>
      </c>
      <c r="I36" s="10"/>
    </row>
    <row r="37" spans="1:9" x14ac:dyDescent="0.3">
      <c r="A37" s="6" t="s">
        <v>33</v>
      </c>
      <c r="B37" s="14">
        <v>9092.4500000000007</v>
      </c>
      <c r="C37" s="14">
        <v>9195.9500000000007</v>
      </c>
      <c r="D37" s="14">
        <v>9830</v>
      </c>
      <c r="E37" s="14">
        <v>10576</v>
      </c>
      <c r="F37" s="14">
        <v>10976.5</v>
      </c>
      <c r="G37" s="14">
        <v>10509.5</v>
      </c>
      <c r="H37" s="27">
        <v>10560.95</v>
      </c>
      <c r="I37" s="10"/>
    </row>
    <row r="38" spans="1:9" x14ac:dyDescent="0.3">
      <c r="A38" s="6" t="s">
        <v>34</v>
      </c>
      <c r="B38" s="14">
        <v>3400</v>
      </c>
      <c r="C38" s="14">
        <v>3500</v>
      </c>
      <c r="D38" s="14">
        <v>4140.4939999999997</v>
      </c>
      <c r="E38" s="14">
        <v>4769.7870000000003</v>
      </c>
      <c r="F38" s="14">
        <v>4769.7870000000003</v>
      </c>
      <c r="G38" s="14">
        <v>4753.4030000000002</v>
      </c>
      <c r="H38" s="27">
        <v>4368.6130000000003</v>
      </c>
      <c r="I38" s="10"/>
    </row>
    <row r="39" spans="1:9" x14ac:dyDescent="0.3">
      <c r="A39" s="6" t="s">
        <v>35</v>
      </c>
      <c r="B39" s="14">
        <v>4395.3999999999996</v>
      </c>
      <c r="C39" s="14">
        <v>4395.3620000000001</v>
      </c>
      <c r="D39" s="14">
        <v>3905.46</v>
      </c>
      <c r="E39" s="14">
        <v>4699.3620000000001</v>
      </c>
      <c r="F39" s="14">
        <v>4395</v>
      </c>
      <c r="G39" s="14">
        <v>4480.46</v>
      </c>
      <c r="H39" s="27">
        <v>3905.46</v>
      </c>
      <c r="I39" s="10"/>
    </row>
    <row r="40" spans="1:9" x14ac:dyDescent="0.3">
      <c r="A40" s="6" t="s">
        <v>36</v>
      </c>
      <c r="B40" s="14">
        <v>92.043000000000006</v>
      </c>
      <c r="C40" s="14">
        <v>92.043000000000006</v>
      </c>
      <c r="D40" s="14">
        <v>80</v>
      </c>
      <c r="E40" s="14">
        <v>102</v>
      </c>
      <c r="F40" s="14">
        <v>93</v>
      </c>
      <c r="G40" s="14">
        <v>102</v>
      </c>
      <c r="H40" s="27">
        <v>80</v>
      </c>
      <c r="I40" s="10"/>
    </row>
    <row r="41" spans="1:9" x14ac:dyDescent="0.3">
      <c r="A41" s="6" t="s">
        <v>37</v>
      </c>
      <c r="B41" s="14">
        <v>30</v>
      </c>
      <c r="C41" s="14">
        <v>30</v>
      </c>
      <c r="D41" s="14">
        <v>60</v>
      </c>
      <c r="E41" s="14">
        <v>40</v>
      </c>
      <c r="F41" s="14">
        <v>60</v>
      </c>
      <c r="G41" s="14">
        <v>60</v>
      </c>
      <c r="H41" s="27">
        <v>60</v>
      </c>
      <c r="I41" s="10"/>
    </row>
    <row r="42" spans="1:9" x14ac:dyDescent="0.3">
      <c r="A42" s="6" t="s">
        <v>38</v>
      </c>
      <c r="B42" s="14">
        <v>3045</v>
      </c>
      <c r="C42" s="14">
        <v>3151.9630000000002</v>
      </c>
      <c r="D42" s="14">
        <v>4099</v>
      </c>
      <c r="E42" s="14">
        <v>4122.4629999999997</v>
      </c>
      <c r="F42" s="14">
        <v>4128.268</v>
      </c>
      <c r="G42" s="14">
        <v>4122.4629999999997</v>
      </c>
      <c r="H42" s="27">
        <v>4301.3010000000004</v>
      </c>
      <c r="I42" s="10"/>
    </row>
    <row r="43" spans="1:9" x14ac:dyDescent="0.3">
      <c r="A43" s="6" t="s">
        <v>39</v>
      </c>
      <c r="B43" s="15">
        <v>273.7</v>
      </c>
      <c r="C43" s="14">
        <v>290.7</v>
      </c>
      <c r="D43" s="14">
        <v>340.7</v>
      </c>
      <c r="E43" s="14">
        <v>290.7</v>
      </c>
      <c r="F43" s="14">
        <v>345.7</v>
      </c>
      <c r="G43" s="14">
        <v>367.2</v>
      </c>
      <c r="H43" s="27">
        <v>355.7</v>
      </c>
      <c r="I43" s="10"/>
    </row>
    <row r="44" spans="1:9" x14ac:dyDescent="0.3">
      <c r="A44" s="6" t="s">
        <v>40</v>
      </c>
      <c r="B44" s="14">
        <v>770.3</v>
      </c>
      <c r="C44" s="14">
        <v>770.33399999999995</v>
      </c>
      <c r="D44" s="14">
        <v>500</v>
      </c>
      <c r="E44" s="14">
        <v>984.42899999999997</v>
      </c>
      <c r="F44" s="14">
        <v>850.33399999999995</v>
      </c>
      <c r="G44" s="14">
        <v>850</v>
      </c>
      <c r="H44" s="27">
        <v>500.334</v>
      </c>
      <c r="I44" s="10"/>
    </row>
    <row r="45" spans="1:9" x14ac:dyDescent="0.3">
      <c r="A45" s="6" t="s">
        <v>41</v>
      </c>
      <c r="B45" s="14">
        <v>3432</v>
      </c>
      <c r="C45" s="14">
        <v>3432</v>
      </c>
      <c r="D45" s="14">
        <v>2912.1880000000001</v>
      </c>
      <c r="E45" s="14">
        <v>3912</v>
      </c>
      <c r="F45" s="14">
        <v>3700</v>
      </c>
      <c r="G45" s="14">
        <v>3637.1880000000001</v>
      </c>
      <c r="H45" s="27">
        <v>2912.1880000000001</v>
      </c>
      <c r="I45" s="10"/>
    </row>
    <row r="46" spans="1:9" x14ac:dyDescent="0.3">
      <c r="A46" s="6" t="s">
        <v>42</v>
      </c>
      <c r="B46" s="18">
        <v>0.1</v>
      </c>
      <c r="C46" s="18">
        <v>0.1</v>
      </c>
      <c r="D46" s="18">
        <v>0.1</v>
      </c>
      <c r="E46" s="18">
        <v>100</v>
      </c>
      <c r="F46" s="18">
        <v>0.1</v>
      </c>
      <c r="G46" s="18">
        <v>0.1</v>
      </c>
      <c r="H46" s="27">
        <v>0.1</v>
      </c>
      <c r="I46" s="10"/>
    </row>
    <row r="47" spans="1:9" x14ac:dyDescent="0.3">
      <c r="A47" s="3" t="s">
        <v>43</v>
      </c>
      <c r="B47" s="26">
        <f>+B48+B49+B50+B51</f>
        <v>1386</v>
      </c>
      <c r="C47" s="26">
        <f t="shared" ref="C47:H47" si="20">+C48+C49+C50+C51</f>
        <v>1393.5</v>
      </c>
      <c r="D47" s="26">
        <f t="shared" si="20"/>
        <v>1404.5</v>
      </c>
      <c r="E47" s="26">
        <f t="shared" si="20"/>
        <v>1431.5</v>
      </c>
      <c r="F47" s="26">
        <f t="shared" si="20"/>
        <v>1437.5</v>
      </c>
      <c r="G47" s="26">
        <f t="shared" si="20"/>
        <v>1452.5</v>
      </c>
      <c r="H47" s="26">
        <f t="shared" si="20"/>
        <v>1452.5</v>
      </c>
      <c r="I47" s="10"/>
    </row>
    <row r="48" spans="1:9" x14ac:dyDescent="0.3">
      <c r="A48" s="6" t="s">
        <v>44</v>
      </c>
      <c r="B48" s="27">
        <v>410.5</v>
      </c>
      <c r="C48" s="27">
        <v>410.5</v>
      </c>
      <c r="D48" s="18">
        <v>410.5</v>
      </c>
      <c r="E48" s="27">
        <v>430.5</v>
      </c>
      <c r="F48" s="27">
        <v>430.5</v>
      </c>
      <c r="G48" s="27">
        <v>430.5</v>
      </c>
      <c r="H48" s="27">
        <v>430.5</v>
      </c>
      <c r="I48" s="10"/>
    </row>
    <row r="49" spans="1:9" x14ac:dyDescent="0.3">
      <c r="A49" s="6" t="s">
        <v>45</v>
      </c>
      <c r="B49" s="28">
        <v>905</v>
      </c>
      <c r="C49" s="28">
        <v>912</v>
      </c>
      <c r="D49" s="18">
        <v>912</v>
      </c>
      <c r="E49" s="28">
        <v>930</v>
      </c>
      <c r="F49" s="28">
        <v>915</v>
      </c>
      <c r="G49" s="28">
        <v>930</v>
      </c>
      <c r="H49" s="27">
        <v>930</v>
      </c>
      <c r="I49" s="10"/>
    </row>
    <row r="50" spans="1:9" x14ac:dyDescent="0.3">
      <c r="A50" s="6" t="s">
        <v>46</v>
      </c>
      <c r="B50" s="27">
        <v>37.5</v>
      </c>
      <c r="C50" s="27">
        <v>38</v>
      </c>
      <c r="D50" s="18">
        <v>42</v>
      </c>
      <c r="E50" s="27">
        <v>38</v>
      </c>
      <c r="F50" s="27">
        <v>47</v>
      </c>
      <c r="G50" s="27">
        <v>47</v>
      </c>
      <c r="H50" s="27">
        <v>47</v>
      </c>
      <c r="I50" s="10"/>
    </row>
    <row r="51" spans="1:9" x14ac:dyDescent="0.3">
      <c r="A51" s="6" t="s">
        <v>47</v>
      </c>
      <c r="B51" s="27">
        <v>33</v>
      </c>
      <c r="C51" s="27">
        <v>33</v>
      </c>
      <c r="D51" s="18">
        <v>40</v>
      </c>
      <c r="E51" s="27">
        <v>33</v>
      </c>
      <c r="F51" s="27">
        <v>45</v>
      </c>
      <c r="G51" s="27">
        <v>45</v>
      </c>
      <c r="H51" s="27">
        <v>45</v>
      </c>
      <c r="I51" s="10"/>
    </row>
    <row r="52" spans="1:9" x14ac:dyDescent="0.3">
      <c r="A52" s="3" t="s">
        <v>48</v>
      </c>
      <c r="B52" s="12">
        <f t="shared" ref="B52:D52" si="21">SUM(B53:B54)</f>
        <v>45</v>
      </c>
      <c r="C52" s="12">
        <f t="shared" si="21"/>
        <v>237</v>
      </c>
      <c r="D52" s="12">
        <f t="shared" si="21"/>
        <v>105</v>
      </c>
      <c r="E52" s="12">
        <f>SUM(E53:E55)</f>
        <v>105</v>
      </c>
      <c r="F52" s="12">
        <f>SUM(F53:F55)</f>
        <v>110</v>
      </c>
      <c r="G52" s="12">
        <f>SUM(G53:G55)</f>
        <v>110</v>
      </c>
      <c r="H52" s="27">
        <v>110</v>
      </c>
      <c r="I52" s="10"/>
    </row>
    <row r="53" spans="1:9" x14ac:dyDescent="0.3">
      <c r="A53" s="6" t="s">
        <v>49</v>
      </c>
      <c r="B53" s="14">
        <v>30</v>
      </c>
      <c r="C53" s="14">
        <v>33</v>
      </c>
      <c r="D53" s="14">
        <v>38</v>
      </c>
      <c r="E53" s="14">
        <v>38</v>
      </c>
      <c r="F53" s="14">
        <v>38</v>
      </c>
      <c r="G53" s="14">
        <v>38</v>
      </c>
      <c r="H53" s="27">
        <v>38</v>
      </c>
      <c r="I53" s="10"/>
    </row>
    <row r="54" spans="1:9" x14ac:dyDescent="0.3">
      <c r="A54" s="7" t="s">
        <v>50</v>
      </c>
      <c r="B54" s="14">
        <v>15</v>
      </c>
      <c r="C54" s="14">
        <v>204</v>
      </c>
      <c r="D54" s="14">
        <v>67</v>
      </c>
      <c r="E54" s="14">
        <v>52</v>
      </c>
      <c r="F54" s="14">
        <v>52</v>
      </c>
      <c r="G54" s="14">
        <v>52</v>
      </c>
      <c r="H54" s="27">
        <v>52</v>
      </c>
      <c r="I54" s="10"/>
    </row>
    <row r="55" spans="1:9" x14ac:dyDescent="0.3">
      <c r="A55" s="7" t="s">
        <v>85</v>
      </c>
      <c r="B55" s="14">
        <v>0</v>
      </c>
      <c r="C55" s="14">
        <v>0</v>
      </c>
      <c r="D55" s="14">
        <v>0</v>
      </c>
      <c r="E55" s="14">
        <v>15</v>
      </c>
      <c r="F55" s="14">
        <v>20</v>
      </c>
      <c r="G55" s="14">
        <v>20</v>
      </c>
      <c r="H55" s="27">
        <v>20</v>
      </c>
      <c r="I55" s="10"/>
    </row>
    <row r="56" spans="1:9" x14ac:dyDescent="0.3">
      <c r="A56" s="3" t="s">
        <v>51</v>
      </c>
      <c r="B56" s="19">
        <f t="shared" ref="B56:H56" si="22">SUM(B57:B61)</f>
        <v>9013.9229999999989</v>
      </c>
      <c r="C56" s="19">
        <f t="shared" si="22"/>
        <v>9004.0280000000002</v>
      </c>
      <c r="D56" s="19">
        <f t="shared" si="22"/>
        <v>8899.3529999999992</v>
      </c>
      <c r="E56" s="19">
        <f t="shared" si="22"/>
        <v>8999.7800000000007</v>
      </c>
      <c r="F56" s="19">
        <f t="shared" si="22"/>
        <v>8996.98</v>
      </c>
      <c r="G56" s="19">
        <f t="shared" si="22"/>
        <v>8862.8559999999998</v>
      </c>
      <c r="H56" s="37">
        <f t="shared" si="22"/>
        <v>8938.7170000000006</v>
      </c>
      <c r="I56" s="30"/>
    </row>
    <row r="57" spans="1:9" x14ac:dyDescent="0.3">
      <c r="A57" s="6" t="s">
        <v>52</v>
      </c>
      <c r="B57" s="14">
        <v>1391</v>
      </c>
      <c r="C57" s="14">
        <v>1385.5730000000001</v>
      </c>
      <c r="D57" s="14">
        <v>1391.0039999999999</v>
      </c>
      <c r="E57" s="14">
        <v>1466</v>
      </c>
      <c r="F57" s="14">
        <v>1450</v>
      </c>
      <c r="G57" s="14">
        <v>1473.8</v>
      </c>
      <c r="H57" s="27">
        <v>1391.0039999999999</v>
      </c>
      <c r="I57" s="30"/>
    </row>
    <row r="58" spans="1:9" x14ac:dyDescent="0.3">
      <c r="A58" s="6" t="s">
        <v>53</v>
      </c>
      <c r="B58" s="14">
        <v>895.75</v>
      </c>
      <c r="C58" s="14">
        <v>889.24699999999996</v>
      </c>
      <c r="D58" s="14">
        <v>900</v>
      </c>
      <c r="E58" s="14">
        <v>900.24699999999996</v>
      </c>
      <c r="F58" s="14">
        <v>920.24699999999996</v>
      </c>
      <c r="G58" s="14">
        <v>961.54700000000003</v>
      </c>
      <c r="H58" s="27">
        <v>921</v>
      </c>
      <c r="I58" s="30"/>
    </row>
    <row r="59" spans="1:9" x14ac:dyDescent="0.3">
      <c r="A59" s="6" t="s">
        <v>54</v>
      </c>
      <c r="B59" s="22">
        <v>457.34800000000001</v>
      </c>
      <c r="C59" s="22">
        <v>440.75900000000001</v>
      </c>
      <c r="D59" s="14">
        <v>455</v>
      </c>
      <c r="E59" s="22">
        <v>463.55900000000003</v>
      </c>
      <c r="F59" s="22">
        <v>460.75900000000001</v>
      </c>
      <c r="G59" s="22">
        <v>452.05900000000003</v>
      </c>
      <c r="H59" s="27">
        <v>460.73899999999998</v>
      </c>
      <c r="I59" s="30"/>
    </row>
    <row r="60" spans="1:9" x14ac:dyDescent="0.3">
      <c r="A60" s="6" t="s">
        <v>55</v>
      </c>
      <c r="B60" s="14">
        <v>112.925</v>
      </c>
      <c r="C60" s="14">
        <v>112.925</v>
      </c>
      <c r="D60" s="14">
        <v>112.925</v>
      </c>
      <c r="E60" s="14">
        <v>112.925</v>
      </c>
      <c r="F60" s="14">
        <v>112.925</v>
      </c>
      <c r="G60" s="14">
        <v>112.925</v>
      </c>
      <c r="H60" s="27">
        <v>112.925</v>
      </c>
      <c r="I60" s="30"/>
    </row>
    <row r="61" spans="1:9" x14ac:dyDescent="0.3">
      <c r="A61" s="6" t="s">
        <v>56</v>
      </c>
      <c r="B61" s="14">
        <v>6156.9</v>
      </c>
      <c r="C61" s="14">
        <v>6175.5240000000003</v>
      </c>
      <c r="D61" s="14">
        <v>6040.424</v>
      </c>
      <c r="E61" s="14">
        <v>6057.049</v>
      </c>
      <c r="F61" s="14">
        <v>6053.049</v>
      </c>
      <c r="G61" s="14">
        <v>5862.5249999999996</v>
      </c>
      <c r="H61" s="27">
        <v>6053.049</v>
      </c>
      <c r="I61" s="30"/>
    </row>
    <row r="62" spans="1:9" x14ac:dyDescent="0.3">
      <c r="A62" s="3" t="s">
        <v>57</v>
      </c>
      <c r="B62" s="19">
        <f t="shared" ref="B62:F62" si="23">SUM(B63:B75)</f>
        <v>2082.3000000000002</v>
      </c>
      <c r="C62" s="19">
        <f t="shared" si="23"/>
        <v>2040.8189999999997</v>
      </c>
      <c r="D62" s="19">
        <f t="shared" si="23"/>
        <v>2272.4600000000005</v>
      </c>
      <c r="E62" s="19">
        <f t="shared" si="23"/>
        <v>4706.7150000000001</v>
      </c>
      <c r="F62" s="19">
        <f t="shared" si="23"/>
        <v>4651.5140000000001</v>
      </c>
      <c r="G62" s="19">
        <f>SUM(G63:G75)</f>
        <v>4735.5150000000003</v>
      </c>
      <c r="H62" s="37">
        <f>SUM(H63:H75)</f>
        <v>2743.1170000000002</v>
      </c>
      <c r="I62" s="30"/>
    </row>
    <row r="63" spans="1:9" x14ac:dyDescent="0.3">
      <c r="A63" s="6" t="s">
        <v>58</v>
      </c>
      <c r="B63" s="14">
        <v>390.5</v>
      </c>
      <c r="C63" s="14">
        <v>387.5</v>
      </c>
      <c r="D63" s="14">
        <v>423</v>
      </c>
      <c r="E63" s="14">
        <v>457.2</v>
      </c>
      <c r="F63" s="14">
        <v>592</v>
      </c>
      <c r="G63" s="14">
        <v>481</v>
      </c>
      <c r="H63" s="27">
        <v>508.6</v>
      </c>
      <c r="I63" s="30"/>
    </row>
    <row r="64" spans="1:9" x14ac:dyDescent="0.3">
      <c r="A64" s="6" t="s">
        <v>59</v>
      </c>
      <c r="B64" s="14">
        <v>139.6</v>
      </c>
      <c r="C64" s="14">
        <v>139.57499999999999</v>
      </c>
      <c r="D64" s="14">
        <v>149.28800000000001</v>
      </c>
      <c r="E64" s="14">
        <v>150.19999999999999</v>
      </c>
      <c r="F64" s="14">
        <v>150.19999999999999</v>
      </c>
      <c r="G64" s="14">
        <v>150.19999999999999</v>
      </c>
      <c r="H64" s="27">
        <v>150.19999999999999</v>
      </c>
      <c r="I64" s="30"/>
    </row>
    <row r="65" spans="1:10" x14ac:dyDescent="0.3">
      <c r="A65" s="6" t="s">
        <v>60</v>
      </c>
      <c r="B65" s="14">
        <v>206.5</v>
      </c>
      <c r="C65" s="14">
        <v>206.5</v>
      </c>
      <c r="D65" s="14">
        <v>206.5</v>
      </c>
      <c r="E65" s="14">
        <v>206.5</v>
      </c>
      <c r="F65" s="14">
        <v>206.5</v>
      </c>
      <c r="G65" s="14">
        <v>206.5</v>
      </c>
      <c r="H65" s="27">
        <v>206.5</v>
      </c>
      <c r="I65" s="30"/>
    </row>
    <row r="66" spans="1:10" x14ac:dyDescent="0.3">
      <c r="A66" s="6" t="s">
        <v>61</v>
      </c>
      <c r="B66" s="14">
        <v>1097</v>
      </c>
      <c r="C66" s="14">
        <v>1001.4</v>
      </c>
      <c r="D66" s="14">
        <v>1001.4</v>
      </c>
      <c r="E66" s="14">
        <v>1430.2560000000001</v>
      </c>
      <c r="F66" s="14">
        <v>1430.2560000000001</v>
      </c>
      <c r="G66" s="14">
        <v>1430.2560000000001</v>
      </c>
      <c r="H66" s="27">
        <v>1430.258</v>
      </c>
      <c r="I66" s="30"/>
    </row>
    <row r="67" spans="1:10" x14ac:dyDescent="0.3">
      <c r="A67" s="7" t="s">
        <v>86</v>
      </c>
      <c r="B67" s="14">
        <v>0</v>
      </c>
      <c r="C67" s="14">
        <v>0</v>
      </c>
      <c r="D67" s="14">
        <v>125</v>
      </c>
      <c r="E67" s="14">
        <v>550</v>
      </c>
      <c r="F67" s="14">
        <v>350</v>
      </c>
      <c r="G67" s="14">
        <v>550</v>
      </c>
      <c r="H67" s="27">
        <v>125</v>
      </c>
      <c r="I67" s="31"/>
    </row>
    <row r="68" spans="1:10" x14ac:dyDescent="0.3">
      <c r="A68" s="7" t="s">
        <v>87</v>
      </c>
      <c r="B68" s="14">
        <v>0</v>
      </c>
      <c r="C68" s="14">
        <v>0</v>
      </c>
      <c r="D68" s="14">
        <v>0</v>
      </c>
      <c r="E68" s="14">
        <v>1600</v>
      </c>
      <c r="F68" s="14">
        <v>1600</v>
      </c>
      <c r="G68" s="14">
        <v>1600</v>
      </c>
      <c r="H68" s="27">
        <v>0</v>
      </c>
      <c r="I68" s="31"/>
    </row>
    <row r="69" spans="1:10" x14ac:dyDescent="0.3">
      <c r="A69" s="7" t="s">
        <v>62</v>
      </c>
      <c r="B69" s="14">
        <v>0</v>
      </c>
      <c r="C69" s="14">
        <v>0</v>
      </c>
      <c r="D69" s="14">
        <v>5</v>
      </c>
      <c r="E69" s="14">
        <v>0</v>
      </c>
      <c r="F69" s="14">
        <v>10</v>
      </c>
      <c r="G69" s="14">
        <v>5</v>
      </c>
      <c r="H69" s="27">
        <v>10</v>
      </c>
      <c r="I69" s="31"/>
    </row>
    <row r="70" spans="1:10" x14ac:dyDescent="0.3">
      <c r="A70" s="6" t="s">
        <v>63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27">
        <v>0</v>
      </c>
    </row>
    <row r="71" spans="1:10" x14ac:dyDescent="0.3">
      <c r="A71" s="6" t="s">
        <v>64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27">
        <v>0</v>
      </c>
    </row>
    <row r="72" spans="1:10" x14ac:dyDescent="0.3">
      <c r="A72" s="6" t="s">
        <v>65</v>
      </c>
      <c r="B72" s="14">
        <v>47.4</v>
      </c>
      <c r="C72" s="14">
        <v>47.395000000000003</v>
      </c>
      <c r="D72" s="14">
        <v>53.323</v>
      </c>
      <c r="E72" s="14">
        <v>43.61</v>
      </c>
      <c r="F72" s="14">
        <v>43.61</v>
      </c>
      <c r="G72" s="14">
        <v>43.61</v>
      </c>
      <c r="H72" s="27">
        <v>43.61</v>
      </c>
    </row>
    <row r="73" spans="1:10" x14ac:dyDescent="0.3">
      <c r="A73" s="6" t="s">
        <v>66</v>
      </c>
      <c r="B73" s="14">
        <v>0</v>
      </c>
      <c r="C73" s="14">
        <v>54.649000000000001</v>
      </c>
      <c r="D73" s="14">
        <v>54.649000000000001</v>
      </c>
      <c r="E73" s="14">
        <v>54.649000000000001</v>
      </c>
      <c r="F73" s="14">
        <v>54.648000000000003</v>
      </c>
      <c r="G73" s="14">
        <v>54.649000000000001</v>
      </c>
      <c r="H73" s="40">
        <v>54.649000000000001</v>
      </c>
    </row>
    <row r="74" spans="1:10" x14ac:dyDescent="0.3">
      <c r="A74" s="6" t="s">
        <v>67</v>
      </c>
      <c r="B74" s="14">
        <v>171.3</v>
      </c>
      <c r="C74" s="14">
        <v>171.3</v>
      </c>
      <c r="D74" s="14">
        <v>211.3</v>
      </c>
      <c r="E74" s="14">
        <v>171.3</v>
      </c>
      <c r="F74" s="14">
        <v>171.3</v>
      </c>
      <c r="G74" s="14">
        <v>171.3</v>
      </c>
      <c r="H74" s="27">
        <v>171.3</v>
      </c>
    </row>
    <row r="75" spans="1:10" x14ac:dyDescent="0.3">
      <c r="A75" s="6" t="s">
        <v>68</v>
      </c>
      <c r="B75" s="14">
        <v>30</v>
      </c>
      <c r="C75" s="14">
        <v>32.5</v>
      </c>
      <c r="D75" s="14">
        <v>43</v>
      </c>
      <c r="E75" s="14">
        <v>43</v>
      </c>
      <c r="F75" s="14">
        <v>43</v>
      </c>
      <c r="G75" s="14">
        <v>43</v>
      </c>
      <c r="H75" s="27">
        <v>43</v>
      </c>
    </row>
    <row r="76" spans="1:10" x14ac:dyDescent="0.3">
      <c r="A76" s="23" t="s">
        <v>80</v>
      </c>
      <c r="B76" s="24">
        <v>0</v>
      </c>
      <c r="C76" s="24">
        <v>0</v>
      </c>
      <c r="D76" s="29">
        <v>102</v>
      </c>
      <c r="E76" s="24">
        <v>20</v>
      </c>
      <c r="F76" s="24">
        <v>20</v>
      </c>
      <c r="G76" s="24">
        <v>20</v>
      </c>
      <c r="H76" s="27">
        <v>20</v>
      </c>
      <c r="I76" s="31"/>
      <c r="J76" s="4"/>
    </row>
    <row r="77" spans="1:10" x14ac:dyDescent="0.3">
      <c r="A77" s="3" t="s">
        <v>69</v>
      </c>
      <c r="B77" s="12">
        <f t="shared" ref="B77" si="24">SUM(B78:B81)</f>
        <v>-22.799999999999997</v>
      </c>
      <c r="C77" s="12">
        <f t="shared" ref="C77:H77" si="25">SUM(C78:C81)</f>
        <v>159</v>
      </c>
      <c r="D77" s="12">
        <f t="shared" si="25"/>
        <v>323.79999999999995</v>
      </c>
      <c r="E77" s="12">
        <f t="shared" si="25"/>
        <v>787.34800000000007</v>
      </c>
      <c r="F77" s="12">
        <f t="shared" si="25"/>
        <v>540.63300000000004</v>
      </c>
      <c r="G77" s="12">
        <f t="shared" si="25"/>
        <v>759.8</v>
      </c>
      <c r="H77" s="35">
        <f t="shared" si="25"/>
        <v>738.08299999999997</v>
      </c>
      <c r="I77" s="30"/>
    </row>
    <row r="78" spans="1:10" x14ac:dyDescent="0.3">
      <c r="A78" s="6" t="s">
        <v>88</v>
      </c>
      <c r="B78" s="14">
        <v>-34.299999999999997</v>
      </c>
      <c r="C78" s="14">
        <v>-113.5</v>
      </c>
      <c r="D78" s="14">
        <v>-74.5</v>
      </c>
      <c r="E78" s="14">
        <v>71.215000000000003</v>
      </c>
      <c r="F78" s="14">
        <v>47.5</v>
      </c>
      <c r="G78" s="14">
        <v>68.300000000000011</v>
      </c>
      <c r="H78" s="27">
        <v>57.5</v>
      </c>
      <c r="I78" s="30"/>
    </row>
    <row r="79" spans="1:10" x14ac:dyDescent="0.3">
      <c r="A79" s="7" t="s">
        <v>89</v>
      </c>
      <c r="B79" s="14">
        <v>-68</v>
      </c>
      <c r="C79" s="14">
        <v>193</v>
      </c>
      <c r="D79" s="14">
        <v>318.79999999999995</v>
      </c>
      <c r="E79" s="14">
        <v>618.13300000000004</v>
      </c>
      <c r="F79" s="14">
        <v>406.13300000000004</v>
      </c>
      <c r="G79" s="14">
        <v>593.5</v>
      </c>
      <c r="H79" s="27">
        <v>593.58299999999997</v>
      </c>
      <c r="I79" s="30"/>
    </row>
    <row r="80" spans="1:10" x14ac:dyDescent="0.3">
      <c r="A80" s="6" t="s">
        <v>90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7">
        <v>0</v>
      </c>
      <c r="I80" s="30"/>
    </row>
    <row r="81" spans="1:9" x14ac:dyDescent="0.3">
      <c r="A81" s="6" t="s">
        <v>70</v>
      </c>
      <c r="B81" s="14">
        <v>79.5</v>
      </c>
      <c r="C81" s="14">
        <v>79.5</v>
      </c>
      <c r="D81" s="14">
        <v>79.5</v>
      </c>
      <c r="E81" s="14">
        <v>98</v>
      </c>
      <c r="F81" s="14">
        <v>87</v>
      </c>
      <c r="G81" s="14">
        <v>98</v>
      </c>
      <c r="H81" s="27">
        <v>87</v>
      </c>
      <c r="I81" s="30"/>
    </row>
    <row r="82" spans="1:9" x14ac:dyDescent="0.3">
      <c r="A82" s="3" t="s">
        <v>71</v>
      </c>
      <c r="B82" s="12">
        <v>-578.70000000000005</v>
      </c>
      <c r="C82" s="12">
        <v>-580.53399999999999</v>
      </c>
      <c r="D82" s="12">
        <v>-1903.7790000000005</v>
      </c>
      <c r="E82" s="12">
        <v>160</v>
      </c>
      <c r="F82" s="12">
        <v>-445</v>
      </c>
      <c r="G82" s="12">
        <v>-430</v>
      </c>
      <c r="H82" s="39">
        <v>-667</v>
      </c>
      <c r="I82" s="30"/>
    </row>
    <row r="83" spans="1:9" x14ac:dyDescent="0.3">
      <c r="B83" s="5"/>
      <c r="H83" s="32"/>
      <c r="I83" s="30"/>
    </row>
    <row r="84" spans="1:9" x14ac:dyDescent="0.3">
      <c r="A84" s="3" t="s">
        <v>72</v>
      </c>
      <c r="B84" s="12">
        <f t="shared" ref="B84:H84" si="26">+B85+B86</f>
        <v>1945</v>
      </c>
      <c r="C84" s="20">
        <f t="shared" si="26"/>
        <v>1970</v>
      </c>
      <c r="D84" s="20">
        <f t="shared" si="26"/>
        <v>1977</v>
      </c>
      <c r="E84" s="20">
        <f t="shared" si="26"/>
        <v>1970.1120000000001</v>
      </c>
      <c r="F84" s="20">
        <f t="shared" si="26"/>
        <v>2065</v>
      </c>
      <c r="G84" s="20">
        <f t="shared" si="26"/>
        <v>2050</v>
      </c>
      <c r="H84" s="38">
        <f t="shared" si="26"/>
        <v>2043.3309999999999</v>
      </c>
      <c r="I84" s="30"/>
    </row>
    <row r="85" spans="1:9" x14ac:dyDescent="0.3">
      <c r="A85" s="6" t="s">
        <v>73</v>
      </c>
      <c r="B85" s="14">
        <v>1725</v>
      </c>
      <c r="C85" s="21">
        <v>1740</v>
      </c>
      <c r="D85" s="21">
        <v>1740</v>
      </c>
      <c r="E85" s="21">
        <v>1740</v>
      </c>
      <c r="F85" s="21">
        <v>1800</v>
      </c>
      <c r="G85" s="21">
        <v>1800</v>
      </c>
      <c r="H85" s="27">
        <v>1800</v>
      </c>
      <c r="I85" s="30"/>
    </row>
    <row r="86" spans="1:9" x14ac:dyDescent="0.3">
      <c r="A86" s="6" t="s">
        <v>74</v>
      </c>
      <c r="B86" s="14">
        <v>220</v>
      </c>
      <c r="C86" s="21">
        <v>230</v>
      </c>
      <c r="D86" s="21">
        <v>237</v>
      </c>
      <c r="E86" s="21">
        <v>230.11199999999999</v>
      </c>
      <c r="F86" s="21">
        <v>265</v>
      </c>
      <c r="G86" s="21">
        <v>250</v>
      </c>
      <c r="H86" s="27">
        <v>243.33099999999999</v>
      </c>
      <c r="I86" s="30"/>
    </row>
    <row r="87" spans="1:9" x14ac:dyDescent="0.3">
      <c r="B87" s="16"/>
      <c r="C87" s="5"/>
      <c r="D87" s="5"/>
      <c r="E87" s="5"/>
      <c r="F87" s="5"/>
      <c r="G87" s="5"/>
      <c r="H87" s="32"/>
      <c r="I87" s="30"/>
    </row>
    <row r="88" spans="1:9" x14ac:dyDescent="0.3">
      <c r="A88" s="3" t="s">
        <v>75</v>
      </c>
      <c r="B88" s="12">
        <f t="shared" ref="B88:H88" si="27">+B89+B90</f>
        <v>101.735</v>
      </c>
      <c r="C88" s="12">
        <f t="shared" si="27"/>
        <v>105.366</v>
      </c>
      <c r="D88" s="12">
        <f t="shared" si="27"/>
        <v>112.434</v>
      </c>
      <c r="E88" s="12">
        <f t="shared" si="27"/>
        <v>109.322</v>
      </c>
      <c r="F88" s="12">
        <f t="shared" si="27"/>
        <v>124.90400000000001</v>
      </c>
      <c r="G88" s="12">
        <f t="shared" si="27"/>
        <v>124.90400000000001</v>
      </c>
      <c r="H88" s="35">
        <f t="shared" si="27"/>
        <v>124.90400000000001</v>
      </c>
      <c r="I88" s="30"/>
    </row>
    <row r="89" spans="1:9" x14ac:dyDescent="0.3">
      <c r="A89" s="7" t="s">
        <v>76</v>
      </c>
      <c r="B89" s="14">
        <v>99.4</v>
      </c>
      <c r="C89" s="14">
        <v>103</v>
      </c>
      <c r="D89" s="14">
        <v>110</v>
      </c>
      <c r="E89" s="14">
        <v>106.818</v>
      </c>
      <c r="F89" s="14">
        <v>122.4</v>
      </c>
      <c r="G89" s="14">
        <v>122.4</v>
      </c>
      <c r="H89" s="27">
        <v>122.4</v>
      </c>
      <c r="I89" s="30"/>
    </row>
    <row r="90" spans="1:9" x14ac:dyDescent="0.3">
      <c r="A90" s="7" t="s">
        <v>77</v>
      </c>
      <c r="B90" s="14">
        <v>2.335</v>
      </c>
      <c r="C90" s="14">
        <v>2.3660000000000001</v>
      </c>
      <c r="D90" s="14">
        <v>2.4340000000000002</v>
      </c>
      <c r="E90" s="14">
        <v>2.504</v>
      </c>
      <c r="F90" s="14">
        <v>2.504</v>
      </c>
      <c r="G90" s="14">
        <v>2.504</v>
      </c>
      <c r="H90" s="27">
        <v>2.504</v>
      </c>
      <c r="I90" s="30"/>
    </row>
    <row r="91" spans="1:9" x14ac:dyDescent="0.3">
      <c r="A91" s="8" t="s">
        <v>78</v>
      </c>
      <c r="B91" s="25"/>
      <c r="C91" s="25"/>
      <c r="D91" s="25"/>
      <c r="E91" s="25"/>
      <c r="F91" s="25"/>
      <c r="G91" s="25"/>
      <c r="I91" s="30"/>
    </row>
    <row r="92" spans="1:9" x14ac:dyDescent="0.3">
      <c r="A92" s="8"/>
      <c r="B92" s="5"/>
      <c r="C92" s="5"/>
      <c r="D92" s="5"/>
      <c r="E92" s="5"/>
      <c r="F92" s="5"/>
      <c r="G92" s="5"/>
      <c r="I92" s="30"/>
    </row>
    <row r="93" spans="1:9" x14ac:dyDescent="0.3">
      <c r="A93" s="9"/>
      <c r="B93" s="5"/>
      <c r="C93" s="5"/>
      <c r="D93" s="5"/>
      <c r="E93" s="5"/>
      <c r="F93" s="5"/>
      <c r="G93" s="5"/>
      <c r="I93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2020-07-09T19:56:40Z</dcterms:created>
  <dcterms:modified xsi:type="dcterms:W3CDTF">2022-12-21T22:17:47Z</dcterms:modified>
</cp:coreProperties>
</file>