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ampaign\Government Relations\Budget Materials\Budget Updates\2019 Updates\IAB Update 12-20-19_FY20 Conferenced Bill\"/>
    </mc:Choice>
  </mc:AlternateContent>
  <xr:revisionPtr revIDLastSave="0" documentId="13_ncr:1_{36AC9CD8-6670-4E84-B4BB-1E36CF59D165}" xr6:coauthVersionLast="45" xr6:coauthVersionMax="45" xr10:uidLastSave="{00000000-0000-0000-0000-000000000000}"/>
  <bookViews>
    <workbookView xWindow="3810" yWindow="2595" windowWidth="22155" windowHeight="12150" xr2:uid="{9ED56A97-5D02-4AA9-A3B4-B87D7C5F36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D15" i="1"/>
  <c r="G8" i="1"/>
  <c r="F90" i="1"/>
  <c r="E90" i="1"/>
  <c r="D90" i="1"/>
  <c r="C90" i="1"/>
  <c r="F86" i="1"/>
  <c r="D86" i="1"/>
  <c r="C86" i="1"/>
  <c r="G79" i="1"/>
  <c r="E79" i="1"/>
  <c r="C79" i="1"/>
  <c r="D79" i="1"/>
  <c r="C63" i="1"/>
  <c r="G57" i="1"/>
  <c r="F57" i="1"/>
  <c r="D57" i="1"/>
  <c r="G54" i="1"/>
  <c r="F54" i="1"/>
  <c r="E54" i="1"/>
  <c r="D54" i="1"/>
  <c r="B54" i="1"/>
  <c r="C54" i="1"/>
  <c r="F49" i="1"/>
  <c r="C35" i="1"/>
  <c r="G35" i="1"/>
  <c r="F35" i="1"/>
  <c r="G31" i="1"/>
  <c r="D31" i="1"/>
  <c r="C31" i="1"/>
  <c r="B31" i="1"/>
  <c r="D21" i="1"/>
  <c r="C18" i="1"/>
  <c r="E18" i="1"/>
  <c r="B15" i="1"/>
  <c r="C15" i="1" l="1"/>
  <c r="B8" i="1"/>
  <c r="F15" i="1"/>
  <c r="C21" i="1"/>
  <c r="E21" i="1"/>
  <c r="E7" i="1" s="1"/>
  <c r="E35" i="1"/>
  <c r="B49" i="1"/>
  <c r="E57" i="1"/>
  <c r="F63" i="1"/>
  <c r="E8" i="1"/>
  <c r="G15" i="1"/>
  <c r="B18" i="1"/>
  <c r="D18" i="1"/>
  <c r="C49" i="1"/>
  <c r="G86" i="1"/>
  <c r="B79" i="1"/>
  <c r="F8" i="1"/>
  <c r="D8" i="1"/>
  <c r="G21" i="1"/>
  <c r="D49" i="1"/>
  <c r="C57" i="1"/>
  <c r="B63" i="1"/>
  <c r="D63" i="1"/>
  <c r="B90" i="1"/>
  <c r="B21" i="1"/>
  <c r="E31" i="1"/>
  <c r="B35" i="1"/>
  <c r="D35" i="1"/>
  <c r="E49" i="1"/>
  <c r="B57" i="1"/>
  <c r="F79" i="1"/>
  <c r="F21" i="1"/>
  <c r="G18" i="1"/>
  <c r="F31" i="1"/>
  <c r="B86" i="1"/>
  <c r="C8" i="1"/>
  <c r="F18" i="1"/>
  <c r="G49" i="1"/>
  <c r="G30" i="1" s="1"/>
  <c r="E63" i="1"/>
  <c r="G63" i="1"/>
  <c r="E86" i="1"/>
  <c r="G90" i="1"/>
  <c r="D7" i="1" l="1"/>
  <c r="D30" i="1"/>
  <c r="C30" i="1"/>
  <c r="E30" i="1"/>
  <c r="E4" i="1" s="1"/>
  <c r="B30" i="1"/>
  <c r="G7" i="1"/>
  <c r="G4" i="1" s="1"/>
  <c r="F7" i="1"/>
  <c r="C7" i="1"/>
  <c r="C4" i="1" s="1"/>
  <c r="F30" i="1"/>
  <c r="B7" i="1"/>
  <c r="D4" i="1" l="1"/>
  <c r="D2" i="1" s="1"/>
  <c r="B4" i="1"/>
  <c r="B5" i="1" s="1"/>
  <c r="C5" i="1"/>
  <c r="C2" i="1"/>
  <c r="F4" i="1"/>
  <c r="F2" i="1" s="1"/>
  <c r="E5" i="1"/>
  <c r="E2" i="1"/>
  <c r="G5" i="1"/>
  <c r="G2" i="1"/>
  <c r="D5" i="1" l="1"/>
  <c r="B2" i="1"/>
  <c r="F5" i="1"/>
</calcChain>
</file>

<file path=xl/sharedStrings.xml><?xml version="1.0" encoding="utf-8"?>
<sst xmlns="http://schemas.openxmlformats.org/spreadsheetml/2006/main" count="97" uniqueCount="93">
  <si>
    <t>(Dollars in millions)</t>
  </si>
  <si>
    <t>FY18 Total Enacted</t>
  </si>
  <si>
    <t>FY19 Total Enacted</t>
  </si>
  <si>
    <t>FY20 Total Request</t>
  </si>
  <si>
    <t>INTERNATIONAL AFFAIRS</t>
  </si>
  <si>
    <t>STATE-FOREIGN OPERATIONS - 150 DISC</t>
  </si>
  <si>
    <t>STATE-FOREIGN OPERATIONS TOTAL DISC</t>
  </si>
  <si>
    <t xml:space="preserve"> </t>
  </si>
  <si>
    <t>STATE DEPARTMENT OPERATIONS</t>
  </si>
  <si>
    <t>Administration of Foreign Affairs</t>
  </si>
  <si>
    <t>Diplomatic Programs</t>
  </si>
  <si>
    <t>Capital Investment Fund</t>
  </si>
  <si>
    <t>State Department Office of the Inspector General</t>
  </si>
  <si>
    <t>Educational and Cultural Exchange Programs</t>
  </si>
  <si>
    <t>Embassy Security, Construction &amp; Maintenance</t>
  </si>
  <si>
    <t>Other</t>
  </si>
  <si>
    <t>International Organizations</t>
  </si>
  <si>
    <t>Contributions to International Organizations</t>
  </si>
  <si>
    <t>Contributions for International Peacekeeping Activities</t>
  </si>
  <si>
    <t>Agency for Global Media</t>
  </si>
  <si>
    <t>International Broadcasting Operations</t>
  </si>
  <si>
    <t>Broadcasting Capital Improvements</t>
  </si>
  <si>
    <t>Related Programs</t>
  </si>
  <si>
    <t>Asia Foundation</t>
  </si>
  <si>
    <t>East-West Center</t>
  </si>
  <si>
    <t>National Endowment for Democracy</t>
  </si>
  <si>
    <t>United States Institute for Peace</t>
  </si>
  <si>
    <t>FSO Retirement [mandatory; non-add]</t>
  </si>
  <si>
    <t>Non-150 accounts [non-add]</t>
  </si>
  <si>
    <t>FOREIGN OPERATIONS</t>
  </si>
  <si>
    <t>US Agency for International Development</t>
  </si>
  <si>
    <t>USAID Operating Expenses (OE)</t>
  </si>
  <si>
    <t>USAID Capital Investment Fund</t>
  </si>
  <si>
    <t>USAID Inspector General Operating Expenses (IG)</t>
  </si>
  <si>
    <t>Bilateral Economic Assistance</t>
  </si>
  <si>
    <t>Global Health Programs</t>
  </si>
  <si>
    <t>Development Assistance (DA)</t>
  </si>
  <si>
    <t>International Disaster Assistance</t>
  </si>
  <si>
    <t>Transition Initiatives (TI)</t>
  </si>
  <si>
    <t>Complex Crisis Fund</t>
  </si>
  <si>
    <t>Development Credit Authority (DCA)</t>
  </si>
  <si>
    <t>Economic Support and Development Fund (ESDF)</t>
  </si>
  <si>
    <t>Economic Support Fund (ESF)</t>
  </si>
  <si>
    <t>Democracy Fund</t>
  </si>
  <si>
    <t>International Humanitarian Assistance (IHA)</t>
  </si>
  <si>
    <t>Assistance for Europe, Eurasia, and Central Asia</t>
  </si>
  <si>
    <t>Migration and Refugee Assistance (MRA)</t>
  </si>
  <si>
    <t>U.S. Emergency Refugee &amp; Migration Assistance (ERMA)</t>
  </si>
  <si>
    <t>Independent Agencies</t>
  </si>
  <si>
    <t>Peace Corps</t>
  </si>
  <si>
    <t>Millennium Challenge Corporation</t>
  </si>
  <si>
    <t>Inter-American Foundation</t>
  </si>
  <si>
    <t>African Development Foundation</t>
  </si>
  <si>
    <t>Treasury Department</t>
  </si>
  <si>
    <t>Treasury Technical Assistance</t>
  </si>
  <si>
    <t>Debt Restructuring</t>
  </si>
  <si>
    <t>International Security Assistance</t>
  </si>
  <si>
    <t>International Narcotics Control &amp; Law Enforcement (INCLE)</t>
  </si>
  <si>
    <t>Nonproliferation, Anti-Terrorism, Demining (NADR)</t>
  </si>
  <si>
    <t>Peacekeeping Operations (PKO)</t>
  </si>
  <si>
    <t>International Military Education &amp; Training (IMET)</t>
  </si>
  <si>
    <t>Foreign Military Financing (FMF)</t>
  </si>
  <si>
    <t>Multilateral Economic Assistance</t>
  </si>
  <si>
    <t>International Organizations &amp; Programs (IO&amp;P)</t>
  </si>
  <si>
    <t>Global Environment Facility</t>
  </si>
  <si>
    <t>World Bank - IBRD</t>
  </si>
  <si>
    <t>International Development Association (IDA)</t>
  </si>
  <si>
    <t>Green Climate Fund</t>
  </si>
  <si>
    <t>Global Agriculture and Food Security Program</t>
  </si>
  <si>
    <t>Inter-American Development Bank</t>
  </si>
  <si>
    <t>Asian Development Bank</t>
  </si>
  <si>
    <t>Asian Development Fund</t>
  </si>
  <si>
    <t>African Development Bank</t>
  </si>
  <si>
    <t>African Development Fund</t>
  </si>
  <si>
    <t>International Fund for Agricultural Development</t>
  </si>
  <si>
    <t>North American Development Bank</t>
  </si>
  <si>
    <t>Cent Am and Carib Catastrophic Risk Ins. Facility (CCRIFF)</t>
  </si>
  <si>
    <t>Global Infrastructure Facility</t>
  </si>
  <si>
    <t>Export and Investment Assistance</t>
  </si>
  <si>
    <t>Export-Import Bank of the United States (net)</t>
  </si>
  <si>
    <t>International Development Finance Corporation (IFDC) (net)</t>
  </si>
  <si>
    <t>Overseas Private Investment Corporation (net)</t>
  </si>
  <si>
    <t>Trade and Development Agency (TDA)</t>
  </si>
  <si>
    <t>Rescissions &amp; across-the-board cut &amp; "other"</t>
  </si>
  <si>
    <t>AGRICULTURE PROGRAMS</t>
  </si>
  <si>
    <t>P.L. 480 Title II</t>
  </si>
  <si>
    <t>McGovern-Dole International Food for Education</t>
  </si>
  <si>
    <t>OTHER APPROPRIATIONS</t>
  </si>
  <si>
    <t>International Trade Commission</t>
  </si>
  <si>
    <t>Foreign Claims Settlement Commission</t>
  </si>
  <si>
    <t>FY20 Total  House</t>
  </si>
  <si>
    <t xml:space="preserve">FY20 Total  Senate </t>
  </si>
  <si>
    <t>FY20 Total   Enacted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</si>
</sst>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4" fillId="2" borderId="1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0" fontId="2" fillId="0" borderId="4" xfId="0" applyFont="1" applyBorder="1"/>
    <xf numFmtId="3" fontId="5" fillId="0" borderId="4" xfId="0" applyNumberFormat="1" applyFont="1" applyBorder="1"/>
    <xf numFmtId="3" fontId="5" fillId="0" borderId="4" xfId="0" applyNumberFormat="1" applyFont="1" applyBorder="1" applyAlignment="1">
      <alignment horizontal="right" wrapText="1"/>
    </xf>
    <xf numFmtId="0" fontId="2" fillId="0" borderId="0" xfId="0" applyFont="1"/>
    <xf numFmtId="3" fontId="0" fillId="0" borderId="0" xfId="0" applyNumberFormat="1"/>
    <xf numFmtId="3" fontId="6" fillId="0" borderId="2" xfId="0" applyNumberFormat="1" applyFont="1" applyBorder="1"/>
    <xf numFmtId="3" fontId="6" fillId="0" borderId="4" xfId="0" applyNumberFormat="1" applyFont="1" applyBorder="1"/>
    <xf numFmtId="3" fontId="7" fillId="0" borderId="0" xfId="0" applyNumberFormat="1" applyFont="1"/>
    <xf numFmtId="0" fontId="0" fillId="0" borderId="4" xfId="0" applyBorder="1"/>
    <xf numFmtId="3" fontId="8" fillId="0" borderId="4" xfId="0" applyNumberFormat="1" applyFont="1" applyBorder="1" applyAlignment="1">
      <alignment horizontal="right" wrapText="1"/>
    </xf>
    <xf numFmtId="3" fontId="0" fillId="0" borderId="4" xfId="0" applyNumberFormat="1" applyBorder="1"/>
    <xf numFmtId="3" fontId="7" fillId="0" borderId="4" xfId="0" applyNumberFormat="1" applyFont="1" applyBorder="1"/>
    <xf numFmtId="0" fontId="9" fillId="0" borderId="4" xfId="0" applyFont="1" applyBorder="1"/>
    <xf numFmtId="3" fontId="8" fillId="0" borderId="0" xfId="0" applyNumberFormat="1" applyFont="1" applyAlignment="1">
      <alignment horizontal="right" wrapText="1"/>
    </xf>
    <xf numFmtId="9" fontId="8" fillId="0" borderId="0" xfId="1" applyFont="1" applyAlignment="1">
      <alignment horizontal="right" wrapText="1"/>
    </xf>
    <xf numFmtId="164" fontId="0" fillId="0" borderId="4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13A80-525A-433D-8F37-F77FAFA55274}">
  <dimension ref="A1:G92"/>
  <sheetViews>
    <sheetView tabSelected="1" workbookViewId="0">
      <selection activeCell="G2" sqref="G2"/>
    </sheetView>
  </sheetViews>
  <sheetFormatPr defaultRowHeight="15" x14ac:dyDescent="0.25"/>
  <cols>
    <col min="1" max="1" width="50.7109375" customWidth="1"/>
  </cols>
  <sheetData>
    <row r="1" spans="1:7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90</v>
      </c>
      <c r="F1" s="3" t="s">
        <v>91</v>
      </c>
      <c r="G1" s="3" t="s">
        <v>92</v>
      </c>
    </row>
    <row r="2" spans="1:7" x14ac:dyDescent="0.25">
      <c r="A2" s="4" t="s">
        <v>4</v>
      </c>
      <c r="B2" s="5">
        <f t="shared" ref="B2:G2" si="0">+B4+B86+B90</f>
        <v>55887.36299999999</v>
      </c>
      <c r="C2" s="5">
        <f t="shared" si="0"/>
        <v>56086.917999999998</v>
      </c>
      <c r="D2" s="6">
        <f t="shared" si="0"/>
        <v>43310.382000000005</v>
      </c>
      <c r="E2" s="6">
        <f t="shared" si="0"/>
        <v>58414.79</v>
      </c>
      <c r="F2" s="6">
        <f t="shared" si="0"/>
        <v>56849.894999999997</v>
      </c>
      <c r="G2" s="6">
        <f t="shared" si="0"/>
        <v>56555.519</v>
      </c>
    </row>
    <row r="3" spans="1:7" x14ac:dyDescent="0.25">
      <c r="A3" s="7"/>
      <c r="B3" s="8"/>
      <c r="C3" s="8"/>
      <c r="D3" s="8"/>
      <c r="E3" s="8"/>
      <c r="F3" s="8"/>
      <c r="G3" s="8"/>
    </row>
    <row r="4" spans="1:7" x14ac:dyDescent="0.25">
      <c r="A4" s="4" t="s">
        <v>5</v>
      </c>
      <c r="B4" s="9">
        <f>+B7+B30</f>
        <v>53867.662999999993</v>
      </c>
      <c r="C4" s="9">
        <f>+C7+C30</f>
        <v>54063.217999999993</v>
      </c>
      <c r="D4" s="10">
        <f>+D7+D30+W96</f>
        <v>43216.982000000004</v>
      </c>
      <c r="E4" s="10">
        <f>+E7+E30+AD96</f>
        <v>56226.49</v>
      </c>
      <c r="F4" s="10">
        <f>+F7+F30+AK96</f>
        <v>54821.94</v>
      </c>
      <c r="G4" s="10">
        <f>+G7+G30+AP96</f>
        <v>54508.784</v>
      </c>
    </row>
    <row r="5" spans="1:7" x14ac:dyDescent="0.25">
      <c r="A5" s="4" t="s">
        <v>6</v>
      </c>
      <c r="B5" s="10">
        <f t="shared" ref="B5:G5" si="1">+B4+B28</f>
        <v>54004.762999999992</v>
      </c>
      <c r="C5" s="10">
        <f t="shared" si="1"/>
        <v>54217.317999999992</v>
      </c>
      <c r="D5" s="10">
        <f t="shared" si="1"/>
        <v>43347.952000000005</v>
      </c>
      <c r="E5" s="10">
        <f t="shared" si="1"/>
        <v>56381.101999999999</v>
      </c>
      <c r="F5" s="10">
        <f t="shared" si="1"/>
        <v>54999.812000000005</v>
      </c>
      <c r="G5" s="10">
        <f t="shared" si="1"/>
        <v>54685.13</v>
      </c>
    </row>
    <row r="6" spans="1:7" x14ac:dyDescent="0.25">
      <c r="B6" s="11"/>
      <c r="C6" s="11"/>
      <c r="D6" s="11" t="s">
        <v>7</v>
      </c>
      <c r="E6" s="11" t="s">
        <v>7</v>
      </c>
      <c r="F6" s="11" t="s">
        <v>7</v>
      </c>
      <c r="G6" s="11" t="s">
        <v>7</v>
      </c>
    </row>
    <row r="7" spans="1:7" x14ac:dyDescent="0.25">
      <c r="A7" s="4" t="s">
        <v>8</v>
      </c>
      <c r="B7" s="6">
        <f t="shared" ref="B7:G7" si="2">+B8+B15+B18+B21</f>
        <v>15910.063</v>
      </c>
      <c r="C7" s="6">
        <f t="shared" si="2"/>
        <v>16142.967999999997</v>
      </c>
      <c r="D7" s="6">
        <f t="shared" si="2"/>
        <v>13580.182000000004</v>
      </c>
      <c r="E7" s="6">
        <f t="shared" si="2"/>
        <v>17028.989999999998</v>
      </c>
      <c r="F7" s="6">
        <f t="shared" si="2"/>
        <v>16188.491000000002</v>
      </c>
      <c r="G7" s="6">
        <f t="shared" si="2"/>
        <v>16389.068000000003</v>
      </c>
    </row>
    <row r="8" spans="1:7" x14ac:dyDescent="0.25">
      <c r="A8" s="4" t="s">
        <v>9</v>
      </c>
      <c r="B8" s="6">
        <f t="shared" ref="B8:G8" si="3">SUM(B9:B14)</f>
        <v>12010.9</v>
      </c>
      <c r="C8" s="6">
        <f t="shared" si="3"/>
        <v>12169.624999999998</v>
      </c>
      <c r="D8" s="6">
        <f t="shared" si="3"/>
        <v>10713.443000000003</v>
      </c>
      <c r="E8" s="6">
        <f t="shared" si="3"/>
        <v>12316.951999999999</v>
      </c>
      <c r="F8" s="6">
        <f t="shared" si="3"/>
        <v>11884.893000000002</v>
      </c>
      <c r="G8" s="6">
        <f t="shared" si="3"/>
        <v>12197.129000000001</v>
      </c>
    </row>
    <row r="9" spans="1:7" x14ac:dyDescent="0.25">
      <c r="A9" s="12" t="s">
        <v>10</v>
      </c>
      <c r="B9" s="13">
        <v>8720.4</v>
      </c>
      <c r="C9" s="13">
        <v>9174</v>
      </c>
      <c r="D9" s="13">
        <v>8420.2000000000007</v>
      </c>
      <c r="E9" s="13">
        <v>9245.7659999999996</v>
      </c>
      <c r="F9" s="13">
        <v>8894.7999999999993</v>
      </c>
      <c r="G9" s="13">
        <v>9125.7000000000007</v>
      </c>
    </row>
    <row r="10" spans="1:7" x14ac:dyDescent="0.25">
      <c r="A10" s="12" t="s">
        <v>11</v>
      </c>
      <c r="B10" s="14">
        <v>103.4</v>
      </c>
      <c r="C10" s="14">
        <v>92.8</v>
      </c>
      <c r="D10" s="14">
        <v>140</v>
      </c>
      <c r="E10" s="14">
        <v>140</v>
      </c>
      <c r="F10" s="14">
        <v>139.5</v>
      </c>
      <c r="G10" s="14">
        <v>139.5</v>
      </c>
    </row>
    <row r="11" spans="1:7" x14ac:dyDescent="0.25">
      <c r="A11" s="12" t="s">
        <v>12</v>
      </c>
      <c r="B11" s="14">
        <v>145.69999999999999</v>
      </c>
      <c r="C11" s="14">
        <v>145.72899999999998</v>
      </c>
      <c r="D11" s="14">
        <v>141.69999999999999</v>
      </c>
      <c r="E11" s="14">
        <v>145.72899999999998</v>
      </c>
      <c r="F11" s="14">
        <v>145.69999999999999</v>
      </c>
      <c r="G11" s="14">
        <v>145.72899999999998</v>
      </c>
    </row>
    <row r="12" spans="1:7" x14ac:dyDescent="0.25">
      <c r="A12" s="12" t="s">
        <v>13</v>
      </c>
      <c r="B12" s="14">
        <v>646.1</v>
      </c>
      <c r="C12" s="14">
        <v>700.9</v>
      </c>
      <c r="D12" s="14">
        <v>309.60000000000002</v>
      </c>
      <c r="E12" s="14">
        <v>730</v>
      </c>
      <c r="F12" s="14">
        <v>735.7</v>
      </c>
      <c r="G12" s="14">
        <v>730.7</v>
      </c>
    </row>
    <row r="13" spans="1:7" x14ac:dyDescent="0.25">
      <c r="A13" s="12" t="s">
        <v>14</v>
      </c>
      <c r="B13" s="14">
        <v>2314.5</v>
      </c>
      <c r="C13" s="14">
        <v>1975.4</v>
      </c>
      <c r="D13" s="14">
        <v>1632.6</v>
      </c>
      <c r="E13" s="14">
        <v>1975.4490000000001</v>
      </c>
      <c r="F13" s="14">
        <v>1889.2</v>
      </c>
      <c r="G13" s="14">
        <v>1975.5</v>
      </c>
    </row>
    <row r="14" spans="1:7" x14ac:dyDescent="0.25">
      <c r="A14" s="12" t="s">
        <v>15</v>
      </c>
      <c r="B14" s="14">
        <v>80.800000000000011</v>
      </c>
      <c r="C14" s="14">
        <v>80.795999999999992</v>
      </c>
      <c r="D14" s="14">
        <v>69.343000000000004</v>
      </c>
      <c r="E14" s="14">
        <v>80.00800000000001</v>
      </c>
      <c r="F14" s="14">
        <v>79.992999999999995</v>
      </c>
      <c r="G14" s="14">
        <v>80</v>
      </c>
    </row>
    <row r="15" spans="1:7" x14ac:dyDescent="0.25">
      <c r="A15" s="4" t="s">
        <v>16</v>
      </c>
      <c r="B15" s="10">
        <f t="shared" ref="B15:G15" si="4">SUM(B16:B17)</f>
        <v>2849.5</v>
      </c>
      <c r="C15" s="10">
        <f t="shared" si="4"/>
        <v>2911.2</v>
      </c>
      <c r="D15" s="10">
        <f t="shared" si="4"/>
        <v>2149.6999999999998</v>
      </c>
      <c r="E15" s="10">
        <f t="shared" si="4"/>
        <v>3648.6989999999996</v>
      </c>
      <c r="F15" s="10">
        <f t="shared" si="4"/>
        <v>3050.5590000000002</v>
      </c>
      <c r="G15" s="10">
        <f t="shared" si="4"/>
        <v>3000.2</v>
      </c>
    </row>
    <row r="16" spans="1:7" x14ac:dyDescent="0.25">
      <c r="A16" s="12" t="s">
        <v>17</v>
      </c>
      <c r="B16" s="14">
        <v>1467.4</v>
      </c>
      <c r="C16" s="14">
        <v>1360.2</v>
      </c>
      <c r="D16" s="14">
        <v>1013.7</v>
      </c>
      <c r="E16" s="14">
        <v>1520.2850000000001</v>
      </c>
      <c r="F16" s="14">
        <v>1473.8</v>
      </c>
      <c r="G16" s="14">
        <v>1473.8</v>
      </c>
    </row>
    <row r="17" spans="1:7" x14ac:dyDescent="0.25">
      <c r="A17" s="12" t="s">
        <v>18</v>
      </c>
      <c r="B17" s="14">
        <v>1382.1</v>
      </c>
      <c r="C17" s="14">
        <v>1551</v>
      </c>
      <c r="D17" s="14">
        <v>1136</v>
      </c>
      <c r="E17" s="14">
        <v>2128.4139999999998</v>
      </c>
      <c r="F17" s="14">
        <v>1576.759</v>
      </c>
      <c r="G17" s="14">
        <v>1526.4</v>
      </c>
    </row>
    <row r="18" spans="1:7" x14ac:dyDescent="0.25">
      <c r="A18" s="4" t="s">
        <v>19</v>
      </c>
      <c r="B18" s="10">
        <f t="shared" ref="B18:G18" si="5">SUM(B19:B20)</f>
        <v>807.7</v>
      </c>
      <c r="C18" s="10">
        <f t="shared" si="5"/>
        <v>807.90000000000009</v>
      </c>
      <c r="D18" s="10">
        <f t="shared" si="5"/>
        <v>630.1</v>
      </c>
      <c r="E18" s="10">
        <f t="shared" si="5"/>
        <v>807.90000000000009</v>
      </c>
      <c r="F18" s="10">
        <f t="shared" si="5"/>
        <v>811.7</v>
      </c>
      <c r="G18" s="10">
        <f t="shared" si="5"/>
        <v>810.40000000000009</v>
      </c>
    </row>
    <row r="19" spans="1:7" x14ac:dyDescent="0.25">
      <c r="A19" s="12" t="s">
        <v>20</v>
      </c>
      <c r="B19" s="14">
        <v>798</v>
      </c>
      <c r="C19" s="14">
        <v>798.2</v>
      </c>
      <c r="D19" s="14">
        <v>623.5</v>
      </c>
      <c r="E19" s="14">
        <v>798.2</v>
      </c>
      <c r="F19" s="14">
        <v>800</v>
      </c>
      <c r="G19" s="14">
        <v>798.7</v>
      </c>
    </row>
    <row r="20" spans="1:7" x14ac:dyDescent="0.25">
      <c r="A20" s="12" t="s">
        <v>21</v>
      </c>
      <c r="B20" s="14">
        <v>9.6999999999999993</v>
      </c>
      <c r="C20" s="14">
        <v>9.6999999999999993</v>
      </c>
      <c r="D20" s="14">
        <v>6.6</v>
      </c>
      <c r="E20" s="14">
        <v>9.6999999999999993</v>
      </c>
      <c r="F20" s="14">
        <v>11.7</v>
      </c>
      <c r="G20" s="14">
        <v>11.7</v>
      </c>
    </row>
    <row r="21" spans="1:7" x14ac:dyDescent="0.25">
      <c r="A21" s="4" t="s">
        <v>22</v>
      </c>
      <c r="B21" s="10">
        <f t="shared" ref="B21:E21" si="6">SUM(B22:B26)</f>
        <v>241.96299999999999</v>
      </c>
      <c r="C21" s="10">
        <f>SUM(C22:C26)</f>
        <v>254.24299999999999</v>
      </c>
      <c r="D21" s="10">
        <f t="shared" si="6"/>
        <v>86.938999999999993</v>
      </c>
      <c r="E21" s="10">
        <f t="shared" si="6"/>
        <v>255.43899999999999</v>
      </c>
      <c r="F21" s="10">
        <f>SUM(F22:F26)</f>
        <v>441.339</v>
      </c>
      <c r="G21" s="10">
        <f>SUM(G22:G26)</f>
        <v>381.339</v>
      </c>
    </row>
    <row r="22" spans="1:7" x14ac:dyDescent="0.25">
      <c r="A22" s="12" t="s">
        <v>23</v>
      </c>
      <c r="B22" s="15">
        <v>17</v>
      </c>
      <c r="C22" s="15">
        <v>17</v>
      </c>
      <c r="D22" s="15">
        <v>0</v>
      </c>
      <c r="E22" s="15">
        <v>19</v>
      </c>
      <c r="F22" s="15">
        <v>19</v>
      </c>
      <c r="G22" s="15">
        <v>19</v>
      </c>
    </row>
    <row r="23" spans="1:7" x14ac:dyDescent="0.25">
      <c r="A23" s="16" t="s">
        <v>24</v>
      </c>
      <c r="B23" s="15">
        <v>16.7</v>
      </c>
      <c r="C23" s="15">
        <v>16.7</v>
      </c>
      <c r="D23" s="15">
        <v>0</v>
      </c>
      <c r="E23" s="15">
        <v>16.7</v>
      </c>
      <c r="F23" s="15">
        <v>16.7</v>
      </c>
      <c r="G23" s="15">
        <v>16.7</v>
      </c>
    </row>
    <row r="24" spans="1:7" x14ac:dyDescent="0.25">
      <c r="A24" s="12" t="s">
        <v>25</v>
      </c>
      <c r="B24" s="15">
        <v>170</v>
      </c>
      <c r="C24" s="15">
        <v>180</v>
      </c>
      <c r="D24" s="15">
        <v>67.3</v>
      </c>
      <c r="E24" s="15">
        <v>180</v>
      </c>
      <c r="F24" s="15">
        <v>360</v>
      </c>
      <c r="G24" s="15">
        <v>300</v>
      </c>
    </row>
    <row r="25" spans="1:7" x14ac:dyDescent="0.25">
      <c r="A25" s="12" t="s">
        <v>26</v>
      </c>
      <c r="B25" s="15">
        <v>37.9</v>
      </c>
      <c r="C25" s="15">
        <v>38.6</v>
      </c>
      <c r="D25" s="15">
        <v>19</v>
      </c>
      <c r="E25" s="15">
        <v>38.6</v>
      </c>
      <c r="F25" s="15">
        <v>45</v>
      </c>
      <c r="G25" s="15">
        <v>45</v>
      </c>
    </row>
    <row r="26" spans="1:7" x14ac:dyDescent="0.25">
      <c r="A26" s="16" t="s">
        <v>15</v>
      </c>
      <c r="B26" s="15">
        <v>0.36300000000000004</v>
      </c>
      <c r="C26" s="15">
        <v>1.9430000000000001</v>
      </c>
      <c r="D26" s="15">
        <v>0.63900000000000001</v>
      </c>
      <c r="E26" s="15">
        <v>1.139</v>
      </c>
      <c r="F26" s="15">
        <v>0.63900000000000001</v>
      </c>
      <c r="G26" s="15">
        <v>0.63900000000000001</v>
      </c>
    </row>
    <row r="27" spans="1:7" x14ac:dyDescent="0.25">
      <c r="A27" s="12" t="s">
        <v>27</v>
      </c>
      <c r="B27" s="15">
        <v>158.9</v>
      </c>
      <c r="C27" s="15">
        <v>158.9</v>
      </c>
      <c r="D27" s="15">
        <v>158.9</v>
      </c>
      <c r="E27" s="15">
        <v>158.9</v>
      </c>
      <c r="F27" s="15">
        <v>158.9</v>
      </c>
      <c r="G27" s="15">
        <v>158.9</v>
      </c>
    </row>
    <row r="28" spans="1:7" x14ac:dyDescent="0.25">
      <c r="A28" s="12" t="s">
        <v>28</v>
      </c>
      <c r="B28" s="15">
        <v>137.1</v>
      </c>
      <c r="C28" s="15">
        <v>154.1</v>
      </c>
      <c r="D28" s="15">
        <v>130.97</v>
      </c>
      <c r="E28" s="15">
        <v>154.61199999999999</v>
      </c>
      <c r="F28" s="15">
        <v>177.87199999999999</v>
      </c>
      <c r="G28" s="15">
        <v>176.346</v>
      </c>
    </row>
    <row r="29" spans="1:7" x14ac:dyDescent="0.25">
      <c r="B29" s="17"/>
      <c r="C29" s="17"/>
      <c r="D29" s="17"/>
      <c r="E29" s="17"/>
      <c r="F29" s="17"/>
      <c r="G29" s="17"/>
    </row>
    <row r="30" spans="1:7" x14ac:dyDescent="0.25">
      <c r="A30" s="4" t="s">
        <v>29</v>
      </c>
      <c r="B30" s="6">
        <f t="shared" ref="B30:G30" si="7">+B31+B35+B49+B54+B57+B63+B79+B84</f>
        <v>37957.599999999991</v>
      </c>
      <c r="C30" s="6">
        <f t="shared" si="7"/>
        <v>37920.25</v>
      </c>
      <c r="D30" s="6">
        <f t="shared" si="7"/>
        <v>29636.799999999999</v>
      </c>
      <c r="E30" s="6">
        <f t="shared" si="7"/>
        <v>39197.5</v>
      </c>
      <c r="F30" s="6">
        <f t="shared" si="7"/>
        <v>38633.449000000001</v>
      </c>
      <c r="G30" s="6">
        <f t="shared" si="7"/>
        <v>38119.716</v>
      </c>
    </row>
    <row r="31" spans="1:7" x14ac:dyDescent="0.25">
      <c r="A31" s="4" t="s">
        <v>30</v>
      </c>
      <c r="B31" s="6">
        <f t="shared" ref="B31:G31" si="8">+B32+B33+B34</f>
        <v>1620.2999999999997</v>
      </c>
      <c r="C31" s="6">
        <f t="shared" si="8"/>
        <v>1674.4999999999998</v>
      </c>
      <c r="D31" s="6">
        <f t="shared" si="8"/>
        <v>1545</v>
      </c>
      <c r="E31" s="6">
        <f t="shared" si="8"/>
        <v>1690.6</v>
      </c>
      <c r="F31" s="6">
        <f t="shared" si="8"/>
        <v>1680.3</v>
      </c>
      <c r="G31" s="6">
        <f t="shared" si="8"/>
        <v>1663</v>
      </c>
    </row>
    <row r="32" spans="1:7" x14ac:dyDescent="0.25">
      <c r="A32" s="12" t="s">
        <v>31</v>
      </c>
      <c r="B32" s="13">
        <v>1347.6999999999998</v>
      </c>
      <c r="C32" s="13">
        <v>1372.8999999999999</v>
      </c>
      <c r="D32" s="13">
        <v>1275.2</v>
      </c>
      <c r="E32" s="13">
        <v>1404.8</v>
      </c>
      <c r="F32" s="13">
        <v>1377.2</v>
      </c>
      <c r="G32" s="13">
        <v>1377.2</v>
      </c>
    </row>
    <row r="33" spans="1:7" x14ac:dyDescent="0.25">
      <c r="A33" s="12" t="s">
        <v>32</v>
      </c>
      <c r="B33" s="13">
        <v>197.1</v>
      </c>
      <c r="C33" s="13">
        <v>225</v>
      </c>
      <c r="D33" s="13">
        <v>198.3</v>
      </c>
      <c r="E33" s="13">
        <v>210.3</v>
      </c>
      <c r="F33" s="13">
        <v>227.6</v>
      </c>
      <c r="G33" s="13">
        <v>210.3</v>
      </c>
    </row>
    <row r="34" spans="1:7" x14ac:dyDescent="0.25">
      <c r="A34" s="12" t="s">
        <v>33</v>
      </c>
      <c r="B34" s="13">
        <v>75.5</v>
      </c>
      <c r="C34" s="13">
        <v>76.599999999999994</v>
      </c>
      <c r="D34" s="13">
        <v>71.5</v>
      </c>
      <c r="E34" s="13">
        <v>75.5</v>
      </c>
      <c r="F34" s="13">
        <v>75.5</v>
      </c>
      <c r="G34" s="13">
        <v>75.5</v>
      </c>
    </row>
    <row r="35" spans="1:7" x14ac:dyDescent="0.25">
      <c r="A35" s="4" t="s">
        <v>34</v>
      </c>
      <c r="B35" s="10">
        <f t="shared" ref="B35:G35" si="9">SUM(B36:B48)</f>
        <v>24401.899999999998</v>
      </c>
      <c r="C35" s="10">
        <f t="shared" si="9"/>
        <v>24493.05</v>
      </c>
      <c r="D35" s="10">
        <f t="shared" si="9"/>
        <v>18022.8</v>
      </c>
      <c r="E35" s="10">
        <f t="shared" si="9"/>
        <v>24749.5</v>
      </c>
      <c r="F35" s="10">
        <f t="shared" si="9"/>
        <v>24576.411</v>
      </c>
      <c r="G35" s="10">
        <f t="shared" si="9"/>
        <v>24530.992999999999</v>
      </c>
    </row>
    <row r="36" spans="1:7" x14ac:dyDescent="0.25">
      <c r="A36" s="12" t="s">
        <v>35</v>
      </c>
      <c r="B36" s="14">
        <v>8690</v>
      </c>
      <c r="C36" s="14">
        <v>8837.4500000000007</v>
      </c>
      <c r="D36" s="14">
        <v>6343.5</v>
      </c>
      <c r="E36" s="14">
        <v>9296.5</v>
      </c>
      <c r="F36" s="14">
        <v>9116</v>
      </c>
      <c r="G36" s="14">
        <v>9092.4500000000007</v>
      </c>
    </row>
    <row r="37" spans="1:7" x14ac:dyDescent="0.25">
      <c r="A37" s="12" t="s">
        <v>36</v>
      </c>
      <c r="B37" s="14">
        <v>3000</v>
      </c>
      <c r="C37" s="14">
        <v>3000</v>
      </c>
      <c r="D37" s="14">
        <v>0</v>
      </c>
      <c r="E37" s="14">
        <v>4164.8999999999996</v>
      </c>
      <c r="F37" s="14">
        <v>3000</v>
      </c>
      <c r="G37" s="14">
        <v>3400</v>
      </c>
    </row>
    <row r="38" spans="1:7" x14ac:dyDescent="0.25">
      <c r="A38" s="12" t="s">
        <v>37</v>
      </c>
      <c r="B38" s="14">
        <v>4285.3</v>
      </c>
      <c r="C38" s="14">
        <v>4385.3</v>
      </c>
      <c r="D38" s="14">
        <v>0</v>
      </c>
      <c r="E38" s="14">
        <v>4435.3</v>
      </c>
      <c r="F38" s="14">
        <v>4385.268</v>
      </c>
      <c r="G38" s="14">
        <v>4395.3999999999996</v>
      </c>
    </row>
    <row r="39" spans="1:7" x14ac:dyDescent="0.25">
      <c r="A39" s="12" t="s">
        <v>38</v>
      </c>
      <c r="B39" s="14">
        <v>92</v>
      </c>
      <c r="C39" s="14">
        <v>92</v>
      </c>
      <c r="D39" s="14">
        <v>112</v>
      </c>
      <c r="E39" s="14">
        <v>92</v>
      </c>
      <c r="F39" s="14">
        <v>92.043000000000006</v>
      </c>
      <c r="G39" s="14">
        <v>92.043000000000006</v>
      </c>
    </row>
    <row r="40" spans="1:7" x14ac:dyDescent="0.25">
      <c r="A40" s="12" t="s">
        <v>39</v>
      </c>
      <c r="B40" s="14">
        <v>30</v>
      </c>
      <c r="C40" s="14">
        <v>30</v>
      </c>
      <c r="D40" s="14">
        <v>0</v>
      </c>
      <c r="E40" s="14">
        <v>30</v>
      </c>
      <c r="F40" s="14">
        <v>30</v>
      </c>
      <c r="G40" s="14">
        <v>30</v>
      </c>
    </row>
    <row r="41" spans="1:7" x14ac:dyDescent="0.25">
      <c r="A41" s="12" t="s">
        <v>40</v>
      </c>
      <c r="B41" s="14">
        <v>10</v>
      </c>
      <c r="C41" s="14">
        <v>10</v>
      </c>
      <c r="D41" s="14">
        <v>0</v>
      </c>
      <c r="E41" s="14">
        <v>0</v>
      </c>
      <c r="F41" s="14">
        <v>0</v>
      </c>
      <c r="G41" s="14">
        <v>0</v>
      </c>
    </row>
    <row r="42" spans="1:7" x14ac:dyDescent="0.25">
      <c r="A42" s="12" t="s">
        <v>41</v>
      </c>
      <c r="B42" s="14">
        <v>0</v>
      </c>
      <c r="C42" s="14">
        <v>0</v>
      </c>
      <c r="D42" s="14">
        <v>5234.2</v>
      </c>
      <c r="E42" s="14">
        <v>0</v>
      </c>
      <c r="F42" s="14">
        <v>0</v>
      </c>
      <c r="G42" s="14">
        <v>0</v>
      </c>
    </row>
    <row r="43" spans="1:7" x14ac:dyDescent="0.25">
      <c r="A43" s="12" t="s">
        <v>42</v>
      </c>
      <c r="B43" s="15">
        <v>3968.8</v>
      </c>
      <c r="C43" s="15">
        <v>3717.8</v>
      </c>
      <c r="D43" s="15">
        <v>0</v>
      </c>
      <c r="E43" s="15">
        <v>2153.8000000000002</v>
      </c>
      <c r="F43" s="15">
        <v>3477</v>
      </c>
      <c r="G43" s="15">
        <v>3045</v>
      </c>
    </row>
    <row r="44" spans="1:7" x14ac:dyDescent="0.25">
      <c r="A44" s="12" t="s">
        <v>43</v>
      </c>
      <c r="B44" s="14">
        <v>215.5</v>
      </c>
      <c r="C44" s="14">
        <v>227.2</v>
      </c>
      <c r="D44" s="14">
        <v>0</v>
      </c>
      <c r="E44" s="14">
        <v>273.7</v>
      </c>
      <c r="F44" s="14">
        <v>273.7</v>
      </c>
      <c r="G44" s="14">
        <v>273.7</v>
      </c>
    </row>
    <row r="45" spans="1:7" x14ac:dyDescent="0.25">
      <c r="A45" s="12" t="s">
        <v>44</v>
      </c>
      <c r="B45" s="14"/>
      <c r="C45" s="14"/>
      <c r="D45" s="14">
        <v>5968</v>
      </c>
      <c r="E45" s="14">
        <v>0</v>
      </c>
      <c r="F45" s="14">
        <v>0</v>
      </c>
      <c r="G45" s="14">
        <v>0</v>
      </c>
    </row>
    <row r="46" spans="1:7" x14ac:dyDescent="0.25">
      <c r="A46" s="12" t="s">
        <v>45</v>
      </c>
      <c r="B46" s="14">
        <v>750.3</v>
      </c>
      <c r="C46" s="14">
        <v>760.3</v>
      </c>
      <c r="D46" s="14">
        <v>0</v>
      </c>
      <c r="E46" s="14">
        <v>770.3</v>
      </c>
      <c r="F46" s="14">
        <v>770.3</v>
      </c>
      <c r="G46" s="14">
        <v>770.3</v>
      </c>
    </row>
    <row r="47" spans="1:7" x14ac:dyDescent="0.25">
      <c r="A47" s="12" t="s">
        <v>46</v>
      </c>
      <c r="B47" s="14">
        <v>3359</v>
      </c>
      <c r="C47" s="14">
        <v>3432</v>
      </c>
      <c r="D47" s="14">
        <v>365.1</v>
      </c>
      <c r="E47" s="14">
        <v>3532</v>
      </c>
      <c r="F47" s="14">
        <v>3432</v>
      </c>
      <c r="G47" s="14">
        <v>3432</v>
      </c>
    </row>
    <row r="48" spans="1:7" x14ac:dyDescent="0.25">
      <c r="A48" s="12" t="s">
        <v>47</v>
      </c>
      <c r="B48" s="14">
        <v>1</v>
      </c>
      <c r="C48" s="14">
        <v>1</v>
      </c>
      <c r="D48" s="14">
        <v>0</v>
      </c>
      <c r="E48" s="14">
        <v>1</v>
      </c>
      <c r="F48" s="19">
        <v>0.1</v>
      </c>
      <c r="G48" s="19">
        <v>0.1</v>
      </c>
    </row>
    <row r="49" spans="1:7" x14ac:dyDescent="0.25">
      <c r="A49" s="4" t="s">
        <v>48</v>
      </c>
      <c r="B49" s="10">
        <f t="shared" ref="B49:G49" si="10">SUM(B50:B53)</f>
        <v>1367.5</v>
      </c>
      <c r="C49" s="10">
        <f t="shared" si="10"/>
        <v>1368</v>
      </c>
      <c r="D49" s="10">
        <f t="shared" si="10"/>
        <v>1204.3</v>
      </c>
      <c r="E49" s="10">
        <f t="shared" si="10"/>
        <v>1392.5</v>
      </c>
      <c r="F49" s="10">
        <f t="shared" si="10"/>
        <v>1386</v>
      </c>
      <c r="G49" s="10">
        <f t="shared" si="10"/>
        <v>1386</v>
      </c>
    </row>
    <row r="50" spans="1:7" x14ac:dyDescent="0.25">
      <c r="A50" s="12" t="s">
        <v>49</v>
      </c>
      <c r="B50" s="14">
        <v>410</v>
      </c>
      <c r="C50" s="14">
        <v>410.5</v>
      </c>
      <c r="D50" s="14">
        <v>396.2</v>
      </c>
      <c r="E50" s="14">
        <v>425</v>
      </c>
      <c r="F50" s="14">
        <v>410.5</v>
      </c>
      <c r="G50" s="14">
        <v>410.5</v>
      </c>
    </row>
    <row r="51" spans="1:7" x14ac:dyDescent="0.25">
      <c r="A51" s="12" t="s">
        <v>50</v>
      </c>
      <c r="B51" s="14">
        <v>905</v>
      </c>
      <c r="C51" s="14">
        <v>905</v>
      </c>
      <c r="D51" s="14">
        <v>800</v>
      </c>
      <c r="E51" s="14">
        <v>905</v>
      </c>
      <c r="F51" s="14">
        <v>905</v>
      </c>
      <c r="G51" s="14">
        <v>905</v>
      </c>
    </row>
    <row r="52" spans="1:7" x14ac:dyDescent="0.25">
      <c r="A52" s="12" t="s">
        <v>51</v>
      </c>
      <c r="B52" s="14">
        <v>22.5</v>
      </c>
      <c r="C52" s="14">
        <v>22.5</v>
      </c>
      <c r="D52" s="14">
        <v>3.5</v>
      </c>
      <c r="E52" s="14">
        <v>32.5</v>
      </c>
      <c r="F52" s="14">
        <v>37.5</v>
      </c>
      <c r="G52" s="14">
        <v>37.5</v>
      </c>
    </row>
    <row r="53" spans="1:7" x14ac:dyDescent="0.25">
      <c r="A53" s="12" t="s">
        <v>52</v>
      </c>
      <c r="B53" s="14">
        <v>30</v>
      </c>
      <c r="C53" s="14">
        <v>30</v>
      </c>
      <c r="D53" s="14">
        <v>4.5999999999999996</v>
      </c>
      <c r="E53" s="14">
        <v>30</v>
      </c>
      <c r="F53" s="14">
        <v>33</v>
      </c>
      <c r="G53" s="14">
        <v>33</v>
      </c>
    </row>
    <row r="54" spans="1:7" x14ac:dyDescent="0.25">
      <c r="A54" s="4" t="s">
        <v>53</v>
      </c>
      <c r="B54" s="10">
        <f t="shared" ref="B54:E54" si="11">SUM(B55:B56)</f>
        <v>30</v>
      </c>
      <c r="C54" s="10">
        <f>SUM(C55:C56)</f>
        <v>30</v>
      </c>
      <c r="D54" s="10">
        <f t="shared" si="11"/>
        <v>30</v>
      </c>
      <c r="E54" s="10">
        <f t="shared" si="11"/>
        <v>30</v>
      </c>
      <c r="F54" s="10">
        <f>SUM(F55:F56)</f>
        <v>50</v>
      </c>
      <c r="G54" s="10">
        <f>SUM(G55:G56)</f>
        <v>45</v>
      </c>
    </row>
    <row r="55" spans="1:7" x14ac:dyDescent="0.25">
      <c r="A55" s="12" t="s">
        <v>54</v>
      </c>
      <c r="B55" s="14">
        <v>30</v>
      </c>
      <c r="C55" s="14">
        <v>30</v>
      </c>
      <c r="D55" s="14">
        <v>30</v>
      </c>
      <c r="E55" s="14">
        <v>30</v>
      </c>
      <c r="F55" s="14">
        <v>30</v>
      </c>
      <c r="G55" s="14">
        <v>30</v>
      </c>
    </row>
    <row r="56" spans="1:7" x14ac:dyDescent="0.25">
      <c r="A56" s="16" t="s">
        <v>55</v>
      </c>
      <c r="B56" s="14">
        <v>0</v>
      </c>
      <c r="C56" s="14">
        <v>0</v>
      </c>
      <c r="D56" s="14">
        <v>0</v>
      </c>
      <c r="E56" s="14">
        <v>0</v>
      </c>
      <c r="F56" s="14">
        <v>20</v>
      </c>
      <c r="G56" s="14">
        <v>15</v>
      </c>
    </row>
    <row r="57" spans="1:7" x14ac:dyDescent="0.25">
      <c r="A57" s="4" t="s">
        <v>56</v>
      </c>
      <c r="B57" s="5">
        <f t="shared" ref="B57:G57" si="12">SUM(B58:B62)</f>
        <v>9025.3000000000011</v>
      </c>
      <c r="C57" s="5">
        <f t="shared" si="12"/>
        <v>9153.1999999999989</v>
      </c>
      <c r="D57" s="5">
        <f t="shared" si="12"/>
        <v>7414.9</v>
      </c>
      <c r="E57" s="5">
        <f t="shared" si="12"/>
        <v>9033.9</v>
      </c>
      <c r="F57" s="5">
        <f t="shared" si="12"/>
        <v>9111.2000000000007</v>
      </c>
      <c r="G57" s="5">
        <f t="shared" si="12"/>
        <v>9013.9229999999989</v>
      </c>
    </row>
    <row r="58" spans="1:7" x14ac:dyDescent="0.25">
      <c r="A58" s="12" t="s">
        <v>57</v>
      </c>
      <c r="B58" s="14">
        <v>1368.8</v>
      </c>
      <c r="C58" s="14">
        <v>1497.5</v>
      </c>
      <c r="D58" s="14">
        <v>945.4</v>
      </c>
      <c r="E58" s="14">
        <v>1410.7</v>
      </c>
      <c r="F58" s="14">
        <v>1362.3</v>
      </c>
      <c r="G58" s="14">
        <v>1391</v>
      </c>
    </row>
    <row r="59" spans="1:7" x14ac:dyDescent="0.25">
      <c r="A59" s="12" t="s">
        <v>58</v>
      </c>
      <c r="B59" s="14">
        <v>876.1</v>
      </c>
      <c r="C59" s="14">
        <v>864.6</v>
      </c>
      <c r="D59" s="14">
        <v>707.2</v>
      </c>
      <c r="E59" s="14">
        <v>886.9</v>
      </c>
      <c r="F59" s="14">
        <v>960.4</v>
      </c>
      <c r="G59" s="14">
        <v>895.75</v>
      </c>
    </row>
    <row r="60" spans="1:7" x14ac:dyDescent="0.25">
      <c r="A60" s="12" t="s">
        <v>59</v>
      </c>
      <c r="B60" s="14">
        <v>537.9</v>
      </c>
      <c r="C60" s="14">
        <v>488.7</v>
      </c>
      <c r="D60" s="14">
        <v>291.39999999999998</v>
      </c>
      <c r="E60" s="14">
        <v>516.29999999999995</v>
      </c>
      <c r="F60" s="14">
        <v>471.4</v>
      </c>
      <c r="G60" s="14">
        <v>457.34800000000001</v>
      </c>
    </row>
    <row r="61" spans="1:7" x14ac:dyDescent="0.25">
      <c r="A61" s="12" t="s">
        <v>60</v>
      </c>
      <c r="B61" s="14">
        <v>110.9</v>
      </c>
      <c r="C61" s="14">
        <v>110.8</v>
      </c>
      <c r="D61" s="14">
        <v>100</v>
      </c>
      <c r="E61" s="14">
        <v>110.9</v>
      </c>
      <c r="F61" s="14">
        <v>115</v>
      </c>
      <c r="G61" s="14">
        <v>112.925</v>
      </c>
    </row>
    <row r="62" spans="1:7" x14ac:dyDescent="0.25">
      <c r="A62" s="12" t="s">
        <v>61</v>
      </c>
      <c r="B62" s="14">
        <v>6131.6</v>
      </c>
      <c r="C62" s="14">
        <v>6191.5999999999995</v>
      </c>
      <c r="D62" s="14">
        <v>5370.9</v>
      </c>
      <c r="E62" s="14">
        <v>6109.1</v>
      </c>
      <c r="F62" s="14">
        <v>6202.1</v>
      </c>
      <c r="G62" s="14">
        <v>6156.9</v>
      </c>
    </row>
    <row r="63" spans="1:7" x14ac:dyDescent="0.25">
      <c r="A63" s="4" t="s">
        <v>62</v>
      </c>
      <c r="B63" s="5">
        <f t="shared" ref="B63:G63" si="13">SUM(B64:B78)</f>
        <v>1856.7</v>
      </c>
      <c r="C63" s="5">
        <f t="shared" si="13"/>
        <v>1856.7</v>
      </c>
      <c r="D63" s="5">
        <f t="shared" si="13"/>
        <v>1522.2</v>
      </c>
      <c r="E63" s="5">
        <f t="shared" si="13"/>
        <v>2338.3000000000002</v>
      </c>
      <c r="F63" s="5">
        <f t="shared" si="13"/>
        <v>2069.8000000000002</v>
      </c>
      <c r="G63" s="5">
        <f t="shared" si="13"/>
        <v>2082.3000000000002</v>
      </c>
    </row>
    <row r="64" spans="1:7" x14ac:dyDescent="0.25">
      <c r="A64" s="12" t="s">
        <v>63</v>
      </c>
      <c r="B64" s="14">
        <v>339</v>
      </c>
      <c r="C64" s="14">
        <v>339</v>
      </c>
      <c r="D64" s="14">
        <v>0</v>
      </c>
      <c r="E64" s="14">
        <v>646.5</v>
      </c>
      <c r="F64" s="14">
        <v>378</v>
      </c>
      <c r="G64" s="14">
        <v>390.5</v>
      </c>
    </row>
    <row r="65" spans="1:7" x14ac:dyDescent="0.25">
      <c r="A65" s="12" t="s">
        <v>64</v>
      </c>
      <c r="B65" s="14">
        <v>139.6</v>
      </c>
      <c r="C65" s="14">
        <v>139.6</v>
      </c>
      <c r="D65" s="14">
        <v>0</v>
      </c>
      <c r="E65" s="14">
        <v>139.6</v>
      </c>
      <c r="F65" s="14">
        <v>139.6</v>
      </c>
      <c r="G65" s="14">
        <v>139.6</v>
      </c>
    </row>
    <row r="66" spans="1:7" x14ac:dyDescent="0.25">
      <c r="A66" s="12" t="s">
        <v>65</v>
      </c>
      <c r="B66" s="14">
        <v>0</v>
      </c>
      <c r="C66" s="14">
        <v>0</v>
      </c>
      <c r="D66" s="14">
        <v>206.5</v>
      </c>
      <c r="E66" s="14">
        <v>206.5</v>
      </c>
      <c r="F66" s="14">
        <v>206.5</v>
      </c>
      <c r="G66" s="14">
        <v>206.5</v>
      </c>
    </row>
    <row r="67" spans="1:7" x14ac:dyDescent="0.25">
      <c r="A67" s="12" t="s">
        <v>66</v>
      </c>
      <c r="B67" s="14">
        <v>1097</v>
      </c>
      <c r="C67" s="14">
        <v>1097</v>
      </c>
      <c r="D67" s="14">
        <v>1097</v>
      </c>
      <c r="E67" s="14">
        <v>1097</v>
      </c>
      <c r="F67" s="14">
        <v>1097</v>
      </c>
      <c r="G67" s="14">
        <v>1097</v>
      </c>
    </row>
    <row r="68" spans="1:7" x14ac:dyDescent="0.25">
      <c r="A68" s="12" t="s">
        <v>67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</row>
    <row r="69" spans="1:7" x14ac:dyDescent="0.25">
      <c r="A69" s="12" t="s">
        <v>68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</row>
    <row r="70" spans="1:7" x14ac:dyDescent="0.25">
      <c r="A70" s="12" t="s">
        <v>69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</row>
    <row r="71" spans="1:7" x14ac:dyDescent="0.25">
      <c r="A71" s="12" t="s">
        <v>70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</row>
    <row r="72" spans="1:7" x14ac:dyDescent="0.25">
      <c r="A72" s="12" t="s">
        <v>71</v>
      </c>
      <c r="B72" s="14">
        <v>47.4</v>
      </c>
      <c r="C72" s="14">
        <v>47.4</v>
      </c>
      <c r="D72" s="14">
        <v>47.4</v>
      </c>
      <c r="E72" s="14">
        <v>47.4</v>
      </c>
      <c r="F72" s="14">
        <v>47.4</v>
      </c>
      <c r="G72" s="14">
        <v>47.4</v>
      </c>
    </row>
    <row r="73" spans="1:7" x14ac:dyDescent="0.25">
      <c r="A73" s="12" t="s">
        <v>72</v>
      </c>
      <c r="B73" s="14">
        <v>32.4</v>
      </c>
      <c r="C73" s="14">
        <v>32.4</v>
      </c>
      <c r="D73" s="14">
        <v>0</v>
      </c>
      <c r="E73" s="14">
        <v>0</v>
      </c>
      <c r="F73" s="14">
        <v>0</v>
      </c>
      <c r="G73" s="14">
        <v>0</v>
      </c>
    </row>
    <row r="74" spans="1:7" x14ac:dyDescent="0.25">
      <c r="A74" s="12" t="s">
        <v>73</v>
      </c>
      <c r="B74" s="14">
        <v>171.3</v>
      </c>
      <c r="C74" s="14">
        <v>171.3</v>
      </c>
      <c r="D74" s="14">
        <v>171.3</v>
      </c>
      <c r="E74" s="14">
        <v>171.3</v>
      </c>
      <c r="F74" s="14">
        <v>171.3</v>
      </c>
      <c r="G74" s="14">
        <v>171.3</v>
      </c>
    </row>
    <row r="75" spans="1:7" x14ac:dyDescent="0.25">
      <c r="A75" s="12" t="s">
        <v>74</v>
      </c>
      <c r="B75" s="14">
        <v>30</v>
      </c>
      <c r="C75" s="14">
        <v>30</v>
      </c>
      <c r="D75" s="14">
        <v>0</v>
      </c>
      <c r="E75" s="14">
        <v>30</v>
      </c>
      <c r="F75" s="14">
        <v>30</v>
      </c>
      <c r="G75" s="14">
        <v>30</v>
      </c>
    </row>
    <row r="76" spans="1:7" x14ac:dyDescent="0.25">
      <c r="A76" s="12" t="s">
        <v>75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</row>
    <row r="77" spans="1:7" x14ac:dyDescent="0.25">
      <c r="A77" s="12" t="s">
        <v>76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</row>
    <row r="78" spans="1:7" x14ac:dyDescent="0.25">
      <c r="A78" s="12" t="s">
        <v>77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</row>
    <row r="79" spans="1:7" x14ac:dyDescent="0.25">
      <c r="A79" s="4" t="s">
        <v>78</v>
      </c>
      <c r="B79" s="10">
        <f t="shared" ref="B79:G79" si="14">SUM(B80:B83)</f>
        <v>-310.3</v>
      </c>
      <c r="C79" s="10">
        <f t="shared" si="14"/>
        <v>-335.6</v>
      </c>
      <c r="D79" s="10">
        <f t="shared" si="14"/>
        <v>-6.4</v>
      </c>
      <c r="E79" s="10">
        <f t="shared" si="14"/>
        <v>-37.299999999999997</v>
      </c>
      <c r="F79" s="10">
        <f t="shared" si="14"/>
        <v>76.2</v>
      </c>
      <c r="G79" s="10">
        <f t="shared" si="14"/>
        <v>-22.799999999999997</v>
      </c>
    </row>
    <row r="80" spans="1:7" x14ac:dyDescent="0.25">
      <c r="A80" s="12" t="s">
        <v>79</v>
      </c>
      <c r="B80" s="14">
        <v>-139</v>
      </c>
      <c r="C80" s="14">
        <v>-99.3</v>
      </c>
      <c r="D80" s="14">
        <v>50.5</v>
      </c>
      <c r="E80" s="14">
        <v>65.7</v>
      </c>
      <c r="F80" s="14">
        <v>65.7</v>
      </c>
      <c r="G80" s="14">
        <v>-34.299999999999997</v>
      </c>
    </row>
    <row r="81" spans="1:7" x14ac:dyDescent="0.25">
      <c r="A81" s="16" t="s">
        <v>80</v>
      </c>
      <c r="B81" s="14">
        <v>0</v>
      </c>
      <c r="C81" s="14">
        <v>0</v>
      </c>
      <c r="D81" s="14">
        <v>-69</v>
      </c>
      <c r="E81" s="14">
        <v>-178</v>
      </c>
      <c r="F81" s="14">
        <v>-69</v>
      </c>
      <c r="G81" s="14">
        <v>-68</v>
      </c>
    </row>
    <row r="82" spans="1:7" x14ac:dyDescent="0.25">
      <c r="A82" s="12" t="s">
        <v>81</v>
      </c>
      <c r="B82" s="14">
        <v>-250.8</v>
      </c>
      <c r="C82" s="14">
        <v>-315.8</v>
      </c>
      <c r="D82" s="14">
        <v>0</v>
      </c>
      <c r="E82" s="14">
        <v>0</v>
      </c>
      <c r="F82" s="14">
        <v>0</v>
      </c>
      <c r="G82" s="14">
        <v>0</v>
      </c>
    </row>
    <row r="83" spans="1:7" x14ac:dyDescent="0.25">
      <c r="A83" s="12" t="s">
        <v>82</v>
      </c>
      <c r="B83" s="14">
        <v>79.5</v>
      </c>
      <c r="C83" s="14">
        <v>79.5</v>
      </c>
      <c r="D83" s="14">
        <v>12.1</v>
      </c>
      <c r="E83" s="14">
        <v>75</v>
      </c>
      <c r="F83" s="14">
        <v>79.5</v>
      </c>
      <c r="G83" s="14">
        <v>79.5</v>
      </c>
    </row>
    <row r="84" spans="1:7" x14ac:dyDescent="0.25">
      <c r="A84" s="4" t="s">
        <v>83</v>
      </c>
      <c r="B84" s="10">
        <v>-33.799999999999997</v>
      </c>
      <c r="C84" s="10">
        <v>-319.59999999999997</v>
      </c>
      <c r="D84" s="10">
        <v>-96</v>
      </c>
      <c r="E84" s="10">
        <v>0</v>
      </c>
      <c r="F84" s="10">
        <v>-316.46199999999999</v>
      </c>
      <c r="G84" s="10">
        <v>-578.70000000000005</v>
      </c>
    </row>
    <row r="85" spans="1:7" x14ac:dyDescent="0.25">
      <c r="B85" s="18"/>
      <c r="C85" s="18"/>
      <c r="D85" s="8"/>
      <c r="E85" s="8"/>
      <c r="F85" s="8"/>
      <c r="G85" s="8"/>
    </row>
    <row r="86" spans="1:7" x14ac:dyDescent="0.25">
      <c r="A86" s="4" t="s">
        <v>84</v>
      </c>
      <c r="B86" s="10">
        <f>+B87+B88</f>
        <v>1923.6</v>
      </c>
      <c r="C86" s="10">
        <f>+C87+C88</f>
        <v>1926.3</v>
      </c>
      <c r="D86" s="10">
        <f t="shared" ref="D86:G86" si="15">+D87+D88</f>
        <v>0</v>
      </c>
      <c r="E86" s="10">
        <f t="shared" si="15"/>
        <v>2085</v>
      </c>
      <c r="F86" s="10">
        <f t="shared" si="15"/>
        <v>1926.2550000000001</v>
      </c>
      <c r="G86" s="10">
        <f t="shared" si="15"/>
        <v>1945</v>
      </c>
    </row>
    <row r="87" spans="1:7" x14ac:dyDescent="0.25">
      <c r="A87" s="12" t="s">
        <v>85</v>
      </c>
      <c r="B87" s="14">
        <v>1716</v>
      </c>
      <c r="C87" s="14">
        <v>1716</v>
      </c>
      <c r="D87" s="14">
        <v>0</v>
      </c>
      <c r="E87" s="14">
        <v>1850</v>
      </c>
      <c r="F87" s="14">
        <v>1716</v>
      </c>
      <c r="G87" s="14">
        <v>1725</v>
      </c>
    </row>
    <row r="88" spans="1:7" x14ac:dyDescent="0.25">
      <c r="A88" s="12" t="s">
        <v>86</v>
      </c>
      <c r="B88" s="14">
        <v>207.6</v>
      </c>
      <c r="C88" s="14">
        <v>210.3</v>
      </c>
      <c r="D88" s="14">
        <v>0</v>
      </c>
      <c r="E88" s="14">
        <v>235</v>
      </c>
      <c r="F88" s="14">
        <v>210.255</v>
      </c>
      <c r="G88" s="14">
        <v>220</v>
      </c>
    </row>
    <row r="89" spans="1:7" x14ac:dyDescent="0.25">
      <c r="B89" s="17"/>
      <c r="C89" s="17"/>
      <c r="D89" s="17"/>
      <c r="E89" s="17"/>
      <c r="F89" s="17"/>
      <c r="G89" s="17"/>
    </row>
    <row r="90" spans="1:7" x14ac:dyDescent="0.25">
      <c r="A90" s="4" t="s">
        <v>87</v>
      </c>
      <c r="B90" s="10">
        <f t="shared" ref="B90:G90" si="16">+B91+B92</f>
        <v>96.100000000000009</v>
      </c>
      <c r="C90" s="10">
        <f t="shared" si="16"/>
        <v>97.4</v>
      </c>
      <c r="D90" s="10">
        <f t="shared" si="16"/>
        <v>93.399999999999991</v>
      </c>
      <c r="E90" s="10">
        <f t="shared" si="16"/>
        <v>103.3</v>
      </c>
      <c r="F90" s="10">
        <f t="shared" si="16"/>
        <v>101.7</v>
      </c>
      <c r="G90" s="10">
        <f t="shared" si="16"/>
        <v>101.735</v>
      </c>
    </row>
    <row r="91" spans="1:7" x14ac:dyDescent="0.25">
      <c r="A91" s="16" t="s">
        <v>88</v>
      </c>
      <c r="B91" s="14">
        <v>93.7</v>
      </c>
      <c r="C91" s="14">
        <v>95</v>
      </c>
      <c r="D91" s="14">
        <v>91.1</v>
      </c>
      <c r="E91" s="14">
        <v>101</v>
      </c>
      <c r="F91" s="14">
        <v>99.4</v>
      </c>
      <c r="G91" s="14">
        <v>99.4</v>
      </c>
    </row>
    <row r="92" spans="1:7" x14ac:dyDescent="0.25">
      <c r="A92" s="16" t="s">
        <v>89</v>
      </c>
      <c r="B92" s="14">
        <v>2.4</v>
      </c>
      <c r="C92" s="14">
        <v>2.4</v>
      </c>
      <c r="D92" s="14">
        <v>2.2999999999999998</v>
      </c>
      <c r="E92" s="14">
        <v>2.2999999999999998</v>
      </c>
      <c r="F92" s="14">
        <v>2.2999999999999998</v>
      </c>
      <c r="G92" s="14">
        <v>2.335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Poorvie Patel</cp:lastModifiedBy>
  <dcterms:created xsi:type="dcterms:W3CDTF">2019-12-17T20:10:20Z</dcterms:created>
  <dcterms:modified xsi:type="dcterms:W3CDTF">2019-12-20T17:13:11Z</dcterms:modified>
</cp:coreProperties>
</file>